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G:\_Technicko-správní\_společné\OPaRS\ZADÁVAČKY\2024\Jihlava\TP III_01945 Jihlava, ul Rantířovská (realizace 2025 spol postup s MMJ)\Soupis prací\"/>
    </mc:Choice>
  </mc:AlternateContent>
  <bookViews>
    <workbookView xWindow="0" yWindow="0" windowWidth="0" windowHeight="0"/>
  </bookViews>
  <sheets>
    <sheet name="Rekapitulace" sheetId="5" r:id="rId1"/>
    <sheet name="000" sheetId="2" r:id="rId2"/>
    <sheet name="101" sheetId="3" r:id="rId3"/>
    <sheet name="102" sheetId="4" r:id="rId4"/>
  </sheets>
  <calcPr/>
</workbook>
</file>

<file path=xl/calcChain.xml><?xml version="1.0" encoding="utf-8"?>
<calcChain xmlns="http://schemas.openxmlformats.org/spreadsheetml/2006/main">
  <c i="5" l="1" r="E12"/>
  <c r="D12"/>
  <c r="C12"/>
  <c r="E11"/>
  <c r="D11"/>
  <c r="C11"/>
  <c r="E10"/>
  <c r="D10"/>
  <c r="C10"/>
  <c r="C7"/>
  <c r="C6"/>
  <c i="4" r="I3"/>
  <c r="I97"/>
  <c r="O110"/>
  <c r="I110"/>
  <c r="O106"/>
  <c r="I106"/>
  <c r="O102"/>
  <c r="I102"/>
  <c r="O98"/>
  <c r="I98"/>
  <c r="I88"/>
  <c r="O93"/>
  <c r="I93"/>
  <c r="O89"/>
  <c r="I89"/>
  <c r="I55"/>
  <c r="O84"/>
  <c r="I84"/>
  <c r="O80"/>
  <c r="I80"/>
  <c r="O76"/>
  <c r="I76"/>
  <c r="O72"/>
  <c r="I72"/>
  <c r="O68"/>
  <c r="I68"/>
  <c r="O64"/>
  <c r="I64"/>
  <c r="O60"/>
  <c r="I60"/>
  <c r="O56"/>
  <c r="I56"/>
  <c r="I50"/>
  <c r="O51"/>
  <c r="I51"/>
  <c r="I13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3" r="I3"/>
  <c r="I71"/>
  <c r="O84"/>
  <c r="I84"/>
  <c r="O80"/>
  <c r="I80"/>
  <c r="O76"/>
  <c r="I76"/>
  <c r="O72"/>
  <c r="I72"/>
  <c r="I58"/>
  <c r="O67"/>
  <c r="I67"/>
  <c r="O63"/>
  <c r="I63"/>
  <c r="O59"/>
  <c r="I59"/>
  <c r="I21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2" r="I3"/>
  <c r="I8"/>
  <c r="O24"/>
  <c r="I24"/>
  <c r="O21"/>
  <c r="I21"/>
  <c r="O18"/>
  <c r="I18"/>
  <c r="O15"/>
  <c r="I15"/>
  <c r="O12"/>
  <c r="I12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<sst xmlns="http://schemas.openxmlformats.org/spreadsheetml/2006/main">
  <si>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</si>
  <si>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</si>
  <si>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</si>
  <si>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2025 - III/01945 Jihlava, ul. Rantířovská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</si>
  <si>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</si>
  <si>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</si>
  <si>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</si>
  <si>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</si>
  <si>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</si>
  <si>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</si>
  <si>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</si>
  <si>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000</t>
  </si>
  <si>
    <t>Vedlejší a ostatní náklady</t>
  </si>
  <si>
    <t>101</t>
  </si>
  <si>
    <t>Oprava silnice III/01945 KM 0,00000 - 0,53900</t>
  </si>
  <si>
    <t>102</t>
  </si>
  <si>
    <t>Oprava silnice III/01945 KM 0,53900 - 1,48060</t>
  </si>
  <si>
    <t>Soupis prací objektu</t>
  </si>
  <si>
    <t>S</t>
  </si>
  <si>
    <t>Stavba:</t>
  </si>
  <si>
    <t>2025</t>
  </si>
  <si>
    <t>III/01945 Jihlava, ul. Rantířovská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</si>
  <si>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</si>
  <si>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</si>
  <si>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</si>
  <si>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</si>
  <si>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</si>
  <si>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</si>
  <si>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</si>
  <si>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</si>
  <si>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</si>
  <si>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</si>
  <si>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</si>
  <si>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</si>
  <si>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</si>
  <si>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</si>
  <si>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</si>
  <si>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</si>
  <si>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</si>
  <si>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</si>
  <si>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</si>
  <si>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ZRÍZ NEBO ZAJIŠT OCHRANU INŽENÝRSKÝCH SÍTÍ</t>
  </si>
  <si>
    <t>KPL</t>
  </si>
  <si>
    <t>PP</t>
  </si>
  <si>
    <t>náklady na vytyčení inženýrských sítí na staveništi</t>
  </si>
  <si>
    <t>TS</t>
  </si>
  <si>
    <t>zahrnuje veškeré náklady spojené s objednatelem požadovanými zarízeními</t>
  </si>
  <si>
    <t>02911</t>
  </si>
  <si>
    <t>OSTATNÍ POŽADAVKY - GEODETICKÉ ZAMERENÍ</t>
  </si>
  <si>
    <t>veškerá zaměření nutná pro realizaci stavby</t>
  </si>
  <si>
    <t>zahrnuje veškeré náklady spojené s objednatelem požadovanými pracemi</t>
  </si>
  <si>
    <t>02944</t>
  </si>
  <si>
    <t>OSTAT POŽADAVKY - DOKUMENTACE SKUTEC PROVEDENÍ V DIGIT FORME</t>
  </si>
  <si>
    <t>doložení provedených prací a doložení skutečného provedení stavby na podkladu KM
Jedná se o zaměření skutečného provedení stavby ke kolaudaci vč. digitální podoby, vytyčení hranic pozemků a obvodu stavby</t>
  </si>
  <si>
    <t>02960</t>
  </si>
  <si>
    <t>OSTATNÍ POŽADAVKY - ODBORNÝ DOZOR</t>
  </si>
  <si>
    <t>Kompletní práce související se zajištěním BOZP na stavbě – práce související s plánem BOZP</t>
  </si>
  <si>
    <t>zahrnuje veškeré náklady spojené s objednatelem požadovaným dozorem</t>
  </si>
  <si>
    <t>03100</t>
  </si>
  <si>
    <t>ZARÍZENÍ STAVENIŠTE - ZRÍZENÍ, PROVOZ, DEMONTÁŽ</t>
  </si>
  <si>
    <t>Zahrnuje zejména náklady na:
- požadavky související s vybudováním, provozem a likvidací zařízení staveniště
- přípravu staveniště včetně zajištění přístupu pro provádění prací</t>
  </si>
  <si>
    <t>zahrnuje objednatelem povolené náklady na porízení (event. pronájem), provozování, udržování a likvidaci zhotovitelova zarízení</t>
  </si>
  <si>
    <t>03350</t>
  </si>
  <si>
    <t>SLUŽBY ZAJIŠTUJÍCÍ REGUL, PREVED A OCHRANU VEREJ DOPRAVY</t>
  </si>
  <si>
    <t>zpracování DIO, vč. zřízení a odstranění přechodného dopravního značení
Zajištění vydání všech potřebných rozhodnutí a stanovení pro přechodnou úpravu provozu na pozemních komunikacích dle zpracované projektové dokumentace a dle vyjádření dotčených orgánů;
-Soustavnou péči zhotovitele o kvalitní značení 
-Zabezpečení změny dopravního značení</t>
  </si>
  <si>
    <t>zahrnuje objednatelem povolené náklady na služby pro zhotovitele</t>
  </si>
  <si>
    <t>1</t>
  </si>
  <si>
    <t>Zemní práce</t>
  </si>
  <si>
    <t>113725</t>
  </si>
  <si>
    <t>FRÉZOVÁNÍ ZPEVNĚNÝCH PLOCH ASFALTOVÝCH, ODVOZ DO 8KM</t>
  </si>
  <si>
    <t>M3</t>
  </si>
  <si>
    <t>odvoz a uložení na mezideponii KSUSV</t>
  </si>
  <si>
    <t>VV</t>
  </si>
  <si>
    <t>odměřeno v CAD 4080*0,1 = 408,000 [A]_x000d_
 dopojení navazujících živičných ploch 150*2*0,05 = 15,000 [B]_x000d_
 Celkové množství 423.000000 = 423,000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</si>
  <si>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</si>
  <si>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odfrézování / odtěžení poškozených vrstev AC / PM na niveletu - 150 mm
odvoz a uložení na mezideponii KSUSV</t>
  </si>
  <si>
    <t>sanace poruch - predikce 20% (0,2*4080)*0,05 = 40,800 [A]</t>
  </si>
  <si>
    <t>18481</t>
  </si>
  <si>
    <t>OCHRANA STROMŮ BEDNĚNÍM</t>
  </si>
  <si>
    <t>M2</t>
  </si>
  <si>
    <t>25*1,2*2 = 60,000 [A]</t>
  </si>
  <si>
    <t>položka zahrnuje veškerý materiál, výrobky a polotovary, včetně mimostaveništní a vnitrostaveništní dopravy (rovněž přesuny), včetně naložení a složení, případně s uložením</t>
  </si>
  <si>
    <t>5</t>
  </si>
  <si>
    <t>Komunikace</t>
  </si>
  <si>
    <t>572214</t>
  </si>
  <si>
    <t>SPOJOVACÍ POSTŘIK Z MODIFIK EMULZE DO 0,5KG/M2</t>
  </si>
  <si>
    <t xml:space="preserve">PSE PmB     min. 0,35 kg/m2</t>
  </si>
  <si>
    <t>4080 = 4080,000 [A]_x000d_
 dopojení navazujících živičných ploch 150*2 = 300,000 [B]_x000d_
 Celkové množství 4380.000000 = 4380,000 [C]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</si>
  <si>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</si>
  <si>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 xml:space="preserve">PSE PmB     min. 0,50 kg/m2</t>
  </si>
  <si>
    <t>4080 = 4080,000 [A]</t>
  </si>
  <si>
    <t>57476</t>
  </si>
  <si>
    <t>VOZOVKOVÉ VÝZTUŽNÉ VRSTVY Z GEOMŘÍŽOVINY S TKANINOU</t>
  </si>
  <si>
    <t>mříž se splétanou skelnou geomříží s min. všesměrnou tahovou pevností 100 kN a polymerním povlakem vláken, s min. velikostí oka 25 x 25 mm, se samolepicím kontaktním lepidlem na spodním líci - kotvení mříže min. 0,9 m na okrajích dle TP 115 / 147</t>
  </si>
  <si>
    <t>sanace poruch - predikce 20% 4080*0,2 = 816,000 [A]</t>
  </si>
  <si>
    <t>- dodání geomříže v požadované kvalitě a v množství včetně přesahů (přesahy započteny v jednotkové ceně)
- očištění podkladu
- pokládka geomříže dle předepsaného technologického předpisu</t>
  </si>
  <si>
    <t>574B34</t>
  </si>
  <si>
    <t>ASFALTOVÝ BETON PRO OBRUSNÉ VRSTVY MODIFIK ACO 11+, 11S TL. 40MM</t>
  </si>
  <si>
    <t>ACO 11 + (PmB 45/80-65)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</si>
  <si>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</si>
  <si>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574B44</t>
  </si>
  <si>
    <t>ASFALTOVÝ BETON PRO OBRUSNÉ VRSTVY MODIFIK ACO 11+, 11S TL. 50MM</t>
  </si>
  <si>
    <t>dopojení navazujích živičných ploch 150*2 = 300,000 [A]</t>
  </si>
  <si>
    <t>574D56</t>
  </si>
  <si>
    <t>ASFALTOVÝ BETON PRO LOŽNÍ VRSTVY MODIFIK ACL 16+, 16S TL. 60MM</t>
  </si>
  <si>
    <t>ACL 16 + (PmB 25/55-65)</t>
  </si>
  <si>
    <t>574E46</t>
  </si>
  <si>
    <t>ASFALTOVÝ BETON PRO PODKLADNÍ VRSTVY ACP 16+, 16S TL. 50MM</t>
  </si>
  <si>
    <t>provedení pokládky z ACP 16+ tl. 50 mm. - v šířce cca 0,9-1,2 m - strojní pokládka</t>
  </si>
  <si>
    <t>sanace poruch - predikce 20% 0,2*4080 = 816,000 [A]</t>
  </si>
  <si>
    <t>577A1</t>
  </si>
  <si>
    <t>VÝSPRAVA TRHLIN ASFALTOVOU ZÁLIVKOU</t>
  </si>
  <si>
    <t>M</t>
  </si>
  <si>
    <t>sanace poruch - predikce 20% (0,2*4080)/5 = 163,200 [A]</t>
  </si>
  <si>
    <t>- vyfrézování drážky šířky do 20mm hloubky do 40mm
- vyčištění
- nátěr
- výplň předepsanou zálivkovou hmotou</t>
  </si>
  <si>
    <t>58920</t>
  </si>
  <si>
    <t>VÝPLŇ SPAR MODIFIKOVANÝM ASFALTEM</t>
  </si>
  <si>
    <t>7+34+20+33+33+8+12+11+11+11+14+12+15+13+12+7 = 253,000 [A]</t>
  </si>
  <si>
    <t>položka zahrnuje:
- dodávku předepsaného materiálu
- vyčištění a výplň spar tímto materiálem</t>
  </si>
  <si>
    <t>8</t>
  </si>
  <si>
    <t>Potrubí</t>
  </si>
  <si>
    <t>89921</t>
  </si>
  <si>
    <t>VÝŠKOVÁ ÚPRAVA POKLOPŮ</t>
  </si>
  <si>
    <t>KUS</t>
  </si>
  <si>
    <t>11 = 11,000 [A]</t>
  </si>
  <si>
    <t>- položka výškové úpravy zahrnuje všechny nutné práce a materiály pro zvýšení nebo snížení zařízení (včetně nutné úpravy stávajícího povrchu vozovky nebo chodníku).</t>
  </si>
  <si>
    <t>89922</t>
  </si>
  <si>
    <t>VÝŠKOVÁ ÚPRAVA MŘÍŽÍ</t>
  </si>
  <si>
    <t>13 = 13,000 [A]</t>
  </si>
  <si>
    <t>89923</t>
  </si>
  <si>
    <t>VÝŠKOVÁ ÚPRAVA KRYCÍCH HRNCŮ</t>
  </si>
  <si>
    <t>8 = 8,000 [A]</t>
  </si>
  <si>
    <t>9</t>
  </si>
  <si>
    <t>Ostatní konstrukce a práce</t>
  </si>
  <si>
    <t>915111</t>
  </si>
  <si>
    <t>VODOROVNÉ DOPRAVNÍ ZNAČENÍ BARVOU HLADKÉ - DODÁVKA A POKLÁDKA</t>
  </si>
  <si>
    <t>provedené bílou barvou v reflexní úpravě v souladu s ČSN 01 8020 a dále ČSN EN 1436</t>
  </si>
  <si>
    <t>V7 2*((3*7)*0,5) = 21,000 [A]_x000d_
 V4 (0,125) 952*0,125 = 119,000 [B]_x000d_
 V4 (0,5/0,5/0,125) (60*0,125)*0,5 = 3,750 [C]_x000d_
 V4 (1,5/1,5/0,125) (66*0,125)*0,5 = 4,125 [D]_x000d_
 Celkové množství 147.875000 = 147,875 [E]</t>
  </si>
  <si>
    <t>položka zahrnuje:
- dodání a pokládku nátěrového materiálu (měří se pouze natíraná plocha)
- předznačení a reflexní úpravu</t>
  </si>
  <si>
    <t>917224</t>
  </si>
  <si>
    <t>SILNIČNÍ A CHODNÍKOVÉ OBRUBY Z BETONOVÝCH OBRUBNÍKŮ ŠÍŘ 150MM</t>
  </si>
  <si>
    <t>výměna stáv. obrub - predikce 5% délky úseku (2*539)*0,05 = 53,900 [A]</t>
  </si>
  <si>
    <t>Položka zahrnuje:
dodání a pokládku betonových obrubníků o rozměrech předepsaných zadávací dokumentací
betonové lože i boční betonovou opěrku.</t>
  </si>
  <si>
    <t>91781</t>
  </si>
  <si>
    <t>VÝŠKOVÁ ÚPRAVA OBRUBNÍKŮ BETONOVÝCH</t>
  </si>
  <si>
    <t>Položka výšková úprava obrub zahrnuje jejich vytrhání, očištění, manipulaci, nové betonové lože a osazení. Případné nutné doplnění novými obrubami se uvede v položkách 9172 až 9177.</t>
  </si>
  <si>
    <t>919111</t>
  </si>
  <si>
    <t>ŘEZÁNÍ ASFALTOVÉHO KRYTU VOZOVEK TL DO 50MM</t>
  </si>
  <si>
    <t>položka zahrnuje řezání vozovkové vrstvy v předepsané tloušťce, včetně spotřeby vody</t>
  </si>
  <si>
    <t>015111</t>
  </si>
  <si>
    <t xml:space="preserve">POPLATKY ZA LIKVIDACI ODPADŮ NEKONTAMINOVANÝCH - 17 05 04  VYTĚŽENÉ ZEMINY A HORNINY -  I. TŘÍDA TĚŽITELNOSTI</t>
  </si>
  <si>
    <t>T</t>
  </si>
  <si>
    <t>hloubení rýh 31,2*1,8 = 56,160 [A]_x000d_
 krajnice 42,2*1,8 = 75,960 [B]_x000d_
 čištění příkopů 479*0,25*1,8 = 215,550 [C]_x000d_
 Celkové množství 347.670000 = 347,670 [D]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</si>
  <si>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</si>
  <si>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113435</t>
  </si>
  <si>
    <t>ODSTRAN KRYTU ZPEVNĚNÝCH PLOCH S ASFALT POJIVEM VČET PODKLADU, ODVOZ DO 8KM</t>
  </si>
  <si>
    <t>odvoz přebytku rozfrézované vozovky na meziskládku KSUSV 4428*0,08 = 354,240 [A]</t>
  </si>
  <si>
    <t>11360</t>
  </si>
  <si>
    <t>ROZRYTÍ VOZOVKY</t>
  </si>
  <si>
    <t>plocha celkem za úsek 5505 = 5505,000 [A]_x000d_
 odečet souvisejícího objektu SO301.2 (Město Jihlava) -415,25 = -415,250 [B]_x000d_
 odečet souvisejícího objektu SO302 (Město Jihlava) -603,45 = -603,450 [C]_x000d_
 odečet souvisejícího objektu SO303.2 (Město Jihlava) -58,3 = -58,300 [D]_x000d_
 Celkové množství 4428.000000 = 4428,000 [E]</t>
  </si>
  <si>
    <t>zahrnuje potřebné mechanizmy a odklizení přebytečného materiálu</t>
  </si>
  <si>
    <t>odměřeno v CAD 5505*0,04 = 220,200 [A]_x000d_
 dopojení navazujících živičných ploch 85*2*0,05 = 8,500 [B]_x000d_
 Celkové množství 228.700000 = 228,700 [C]</t>
  </si>
  <si>
    <t>12920</t>
  </si>
  <si>
    <t>ČIŠTĚNÍ KRAJNIC OD NÁNOSU</t>
  </si>
  <si>
    <t>352*0,12 = 42,240 [A]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</si>
  <si>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</si>
  <si>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12931</t>
  </si>
  <si>
    <t>ČIŠTĚNÍ PŘÍKOPŮ OD NÁNOSU DO 0,25M3/M</t>
  </si>
  <si>
    <t>odboz na skládku dle dispozic zhotovitele</t>
  </si>
  <si>
    <t>km 0,538 - 0,610 72 = 72,000 [A]_x000d_
 km 0,625 - 0,655 30 = 30,000 [B]_x000d_
 km 1,088 - 1,260 172 = 172,000 [C]_x000d_
 km 1,275 - 1,480 205 = 205,000 [D]_x000d_
 Celkové množství 479.000000 = 479,000 [E]</t>
  </si>
  <si>
    <t>132736</t>
  </si>
  <si>
    <t>HLOUBENÍ RÝH ŠÍŘ DO 2M PAŽ I NEPAŽ TŘ. I, ODVOZ DO 12KM</t>
  </si>
  <si>
    <t>přípopjky UV 26*0,8*1,5 = 31,200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</si>
  <si>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</si>
  <si>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17120</t>
  </si>
  <si>
    <t>ULOŽENÍ SYPANINY DO NÁSYPŮ A NA SKLÁDKY BEZ ZHUTNĚNÍ</t>
  </si>
  <si>
    <t>31,2 = 31,200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</si>
  <si>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</si>
  <si>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</si>
  <si>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</si>
  <si>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přípojky UV 26*0,8*0,9 = 18,720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</si>
  <si>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</si>
  <si>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</si>
  <si>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</si>
  <si>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přípojky UV 26*0,8*0,5 = 10,400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</si>
  <si>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</si>
  <si>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4</t>
  </si>
  <si>
    <t>Vodorovné konstrukce</t>
  </si>
  <si>
    <t>45157</t>
  </si>
  <si>
    <t>PODKLADNÍ A VÝPLŇOVÉ VRSTVY Z KAMENIVA TĚŽENÉHO</t>
  </si>
  <si>
    <t>přípojky UV 26*0,1*0,8 = 2,080 [A]</t>
  </si>
  <si>
    <t>položka zahrnuje dodávku předepsaného kameniva, mimostaveništní a vnitrostaveništní dopravu a jeho uložení
není-li v zadávací dokumentaci uvedeno jinak, jedná se o nakupovaný materiál</t>
  </si>
  <si>
    <t>567554</t>
  </si>
  <si>
    <t>VRST PRO OBNOVU A OPR RECYK ZA STUD CEM A ASF EM TL DO 250MM</t>
  </si>
  <si>
    <t>RS CA 0/45(0,63) dle TP208</t>
  </si>
  <si>
    <t>plocha celkem za úsek 5505 = 5505,000 [A]_x000d_
 odečet souvisejícího objektu SO301.2 (Město Jihlava) -350*2,75 = -962,500 [B]_x000d_
 odečet souvisejícího objektu SO302 (Město Jihlava) -365*2,9 = -1058,500 [C]_x000d_
 odečet souvisejícího objektu SO303.2 (Město Jihlava) -58,3 = -58,300 [D]_x000d_
 Celkové množství 3425.700000 = 3425,700 [E]</t>
  </si>
  <si>
    <t>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- nezahrnuje postřiky, nátěry</t>
  </si>
  <si>
    <t>56962</t>
  </si>
  <si>
    <t>ZPEVNĚNÍ KRAJNIC Z RECYKLOVANÉHO MATERIÁLU TL DO 100MM</t>
  </si>
  <si>
    <t>ze skládky KSUSV Helenín</t>
  </si>
  <si>
    <t>odměřeno v CAD 352 = 352,000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</si>
  <si>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</si>
  <si>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572123</t>
  </si>
  <si>
    <t>INFILTRAČNÍ POSTŘIK Z EMULZE DO 1,0KG/M2</t>
  </si>
  <si>
    <t>plocha celkem za úsek 5505 = 5505,000 [A]_x000d_
 odečet souvisejícího objektu SO301.2 (Město Jihlava) -350*2,75 = -962,500 [B]_x000d_
 odečet souvisejícího objektu SO302 (Město Jihlava) -365*2,9 = -1058,500 [C]_x000d_
 odečet souvisejícího objektu SO303.2 (Město Jihlava) -58,3 = -58,300 [D]_x000d_
 dopojení navazujícíh živičných ploch 85*2 = 170,000 [E]_x000d_
 Celkové množství 3595.700000 = 3595,700 [F]</t>
  </si>
  <si>
    <t>dopojení navazujích živičných ploch 85*2 = 170,000 [A]</t>
  </si>
  <si>
    <t>574D78</t>
  </si>
  <si>
    <t>ASFALTOVÝ BETON PRO LOŽNÍ VRSTVY MODIFIK ACL 22+, 22S TL. 80MM</t>
  </si>
  <si>
    <t>5,5+10+18+12+12+21+9+6+11+15+6 = 125,500 [A]</t>
  </si>
  <si>
    <t>87434</t>
  </si>
  <si>
    <t>POTRUBÍ Z TRUB PLASTOVÝCH ODPADNÍCH DN DO 200MM</t>
  </si>
  <si>
    <t>přípojky UV 8+6+2+4+4+2 = 26,000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</si>
  <si>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</si>
  <si>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89712</t>
  </si>
  <si>
    <t>VPUSŤ KANALIZAČNÍ ULIČNÍ KOMPLETNÍ Z BETONOVÝCH DÍLCŮ</t>
  </si>
  <si>
    <t>7 = 7,000 [A]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</si>
  <si>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</si>
  <si>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V7 1*((3*7)*0,5) = 10,500 [A]_x000d_
 V4 (0,125) 1798*0,125 = 224,750 [B]_x000d_
 V4 (1,5/1,5/0,125) (96*0,125)*0,5 = 6,000 [D]_x000d_
 Celkové množství 241.250000 = 241,250 [C]</t>
  </si>
  <si>
    <t>obrubník 100/15/15 km 0,780-0,800 20 = 20,000 [A]_x000d_
 obrubník 100/15/15 km 0,818-0,845 27 = 27,000 [B]_x000d_
 Celkové množství 47.000000 = 47,000 [C]</t>
  </si>
  <si>
    <t>91782</t>
  </si>
  <si>
    <t>VÝŠKOVÁ ÚPRAVA OBRUBNÍKŮ KAMENNÝCH</t>
  </si>
  <si>
    <t>km 0,540 - 0,825 vpravo 285 = 285,000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</si>
</sst>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51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0" fontId="4" fillId="0" borderId="1" xfId="5" applyBorder="1">
      <alignment horizontal="left" vertical="center" wrapText="1"/>
    </xf>
    <xf numFmtId="165" fontId="4" fillId="0" borderId="1" xfId="5" applyNumberFormat="1" applyBorder="1">
      <alignment horizontal="lef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6" applyFill="1" applyBorder="1">
      <alignment horizontal="left" vertical="center" wrapText="1"/>
    </xf>
    <xf numFmtId="0" fontId="6" fillId="2" borderId="0" xfId="6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6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8" fillId="0" borderId="7" xfId="0" applyFont="1" applyBorder="1" applyAlignment="1">
      <alignment wrapText="1"/>
    </xf>
    <xf numFmtId="0" fontId="0" fillId="0" borderId="0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Style" xfId="5"/>
    <cellStyle name="StavbaRozpocetHeaderStyle" xfId="6"/>
    <cellStyle name="NadpisStrukturyStyle" xfId="7"/>
    <cellStyle name="StavebniDil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SUM(C10:C12)</f>
        <v>0</v>
      </c>
      <c r="D6" s="3"/>
      <c r="E6" s="3"/>
    </row>
    <row r="7">
      <c r="A7" s="3"/>
      <c r="B7" s="5" t="s">
        <v>5</v>
      </c>
      <c r="C7" s="6">
        <f>SUM(E10:E12)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9" t="s">
        <v>12</v>
      </c>
      <c r="C10" s="10">
        <f>'000'!I3</f>
        <v>0</v>
      </c>
      <c r="D10" s="10">
        <f>SUMIFS('000'!O:O,'000'!A:A,"P")</f>
        <v>0</v>
      </c>
      <c r="E10" s="10">
        <f>C10+D10</f>
        <v>0</v>
      </c>
    </row>
    <row r="11" ht="25.5">
      <c r="A11" s="8" t="s">
        <v>13</v>
      </c>
      <c r="B11" s="9" t="s">
        <v>14</v>
      </c>
      <c r="C11" s="10">
        <f>'101'!I3</f>
        <v>0</v>
      </c>
      <c r="D11" s="10">
        <f>SUMIFS('101'!O:O,'101'!A:A,"P")</f>
        <v>0</v>
      </c>
      <c r="E11" s="10">
        <f>C11+D11</f>
        <v>0</v>
      </c>
    </row>
    <row r="12" ht="25.5">
      <c r="A12" s="8" t="s">
        <v>15</v>
      </c>
      <c r="B12" s="9" t="s">
        <v>16</v>
      </c>
      <c r="C12" s="10">
        <f>'102'!I3</f>
        <v>0</v>
      </c>
      <c r="D12" s="10">
        <f>SUMIFS('102'!O:O,'102'!A:A,"P")</f>
        <v>0</v>
      </c>
      <c r="E12" s="10">
        <f>C12+D12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17</v>
      </c>
      <c r="F2" s="16"/>
      <c r="G2" s="16"/>
      <c r="H2" s="16"/>
      <c r="I2" s="16"/>
      <c r="J2" s="18"/>
    </row>
    <row r="3">
      <c r="A3" s="3" t="s">
        <v>18</v>
      </c>
      <c r="B3" s="19" t="s">
        <v>19</v>
      </c>
      <c r="C3" s="20" t="s">
        <v>20</v>
      </c>
      <c r="D3" s="21"/>
      <c r="E3" s="22" t="s">
        <v>21</v>
      </c>
      <c r="F3" s="16"/>
      <c r="G3" s="16"/>
      <c r="H3" s="23" t="s">
        <v>11</v>
      </c>
      <c r="I3" s="24">
        <f>SUMIFS(I8:I26,A8:A26,"SD")</f>
        <v>0</v>
      </c>
      <c r="J3" s="18"/>
      <c r="O3">
        <v>0</v>
      </c>
      <c r="P3">
        <v>2</v>
      </c>
    </row>
    <row r="4">
      <c r="A4" s="3" t="s">
        <v>22</v>
      </c>
      <c r="B4" s="19" t="s">
        <v>23</v>
      </c>
      <c r="C4" s="20" t="s">
        <v>11</v>
      </c>
      <c r="D4" s="21"/>
      <c r="E4" s="22" t="s">
        <v>12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24</v>
      </c>
      <c r="B5" s="26" t="s">
        <v>25</v>
      </c>
      <c r="C5" s="7" t="s">
        <v>26</v>
      </c>
      <c r="D5" s="7" t="s">
        <v>27</v>
      </c>
      <c r="E5" s="7" t="s">
        <v>28</v>
      </c>
      <c r="F5" s="7" t="s">
        <v>29</v>
      </c>
      <c r="G5" s="7" t="s">
        <v>30</v>
      </c>
      <c r="H5" s="7" t="s">
        <v>31</v>
      </c>
      <c r="I5" s="7"/>
      <c r="J5" s="27" t="s">
        <v>32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33</v>
      </c>
      <c r="I6" s="7" t="s">
        <v>34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35</v>
      </c>
      <c r="B8" s="31"/>
      <c r="C8" s="32" t="s">
        <v>36</v>
      </c>
      <c r="D8" s="33"/>
      <c r="E8" s="30" t="s">
        <v>37</v>
      </c>
      <c r="F8" s="33"/>
      <c r="G8" s="33"/>
      <c r="H8" s="33"/>
      <c r="I8" s="34">
        <f>SUMIFS(I9:I26,A9:A26,"P")</f>
        <v>0</v>
      </c>
      <c r="J8" s="35"/>
    </row>
    <row r="9">
      <c r="A9" s="36" t="s">
        <v>38</v>
      </c>
      <c r="B9" s="36">
        <v>1</v>
      </c>
      <c r="C9" s="37" t="s">
        <v>39</v>
      </c>
      <c r="D9" s="36" t="s">
        <v>40</v>
      </c>
      <c r="E9" s="38" t="s">
        <v>41</v>
      </c>
      <c r="F9" s="39" t="s">
        <v>42</v>
      </c>
      <c r="G9" s="40">
        <v>1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43</v>
      </c>
      <c r="B10" s="43"/>
      <c r="C10" s="44"/>
      <c r="D10" s="44"/>
      <c r="E10" s="38" t="s">
        <v>44</v>
      </c>
      <c r="F10" s="44"/>
      <c r="G10" s="44"/>
      <c r="H10" s="44"/>
      <c r="I10" s="44"/>
      <c r="J10" s="45"/>
    </row>
    <row r="11" ht="30">
      <c r="A11" s="36" t="s">
        <v>45</v>
      </c>
      <c r="B11" s="43"/>
      <c r="C11" s="44"/>
      <c r="D11" s="44"/>
      <c r="E11" s="38" t="s">
        <v>46</v>
      </c>
      <c r="F11" s="44"/>
      <c r="G11" s="44"/>
      <c r="H11" s="44"/>
      <c r="I11" s="44"/>
      <c r="J11" s="45"/>
    </row>
    <row r="12">
      <c r="A12" s="36" t="s">
        <v>38</v>
      </c>
      <c r="B12" s="36">
        <v>2</v>
      </c>
      <c r="C12" s="37" t="s">
        <v>47</v>
      </c>
      <c r="D12" s="36" t="s">
        <v>40</v>
      </c>
      <c r="E12" s="38" t="s">
        <v>48</v>
      </c>
      <c r="F12" s="39" t="s">
        <v>42</v>
      </c>
      <c r="G12" s="40">
        <v>1</v>
      </c>
      <c r="H12" s="41">
        <v>0</v>
      </c>
      <c r="I12" s="41">
        <f>ROUND(G12*H12,P4)</f>
        <v>0</v>
      </c>
      <c r="J12" s="36"/>
      <c r="O12" s="42">
        <f>I12*0.21</f>
        <v>0</v>
      </c>
      <c r="P12">
        <v>3</v>
      </c>
    </row>
    <row r="13">
      <c r="A13" s="36" t="s">
        <v>43</v>
      </c>
      <c r="B13" s="43"/>
      <c r="C13" s="44"/>
      <c r="D13" s="44"/>
      <c r="E13" s="38" t="s">
        <v>49</v>
      </c>
      <c r="F13" s="44"/>
      <c r="G13" s="44"/>
      <c r="H13" s="44"/>
      <c r="I13" s="44"/>
      <c r="J13" s="45"/>
    </row>
    <row r="14" ht="30">
      <c r="A14" s="36" t="s">
        <v>45</v>
      </c>
      <c r="B14" s="43"/>
      <c r="C14" s="44"/>
      <c r="D14" s="44"/>
      <c r="E14" s="38" t="s">
        <v>50</v>
      </c>
      <c r="F14" s="44"/>
      <c r="G14" s="44"/>
      <c r="H14" s="44"/>
      <c r="I14" s="44"/>
      <c r="J14" s="45"/>
    </row>
    <row r="15">
      <c r="A15" s="36" t="s">
        <v>38</v>
      </c>
      <c r="B15" s="36">
        <v>3</v>
      </c>
      <c r="C15" s="37" t="s">
        <v>51</v>
      </c>
      <c r="D15" s="36" t="s">
        <v>40</v>
      </c>
      <c r="E15" s="38" t="s">
        <v>52</v>
      </c>
      <c r="F15" s="39" t="s">
        <v>42</v>
      </c>
      <c r="G15" s="40">
        <v>1</v>
      </c>
      <c r="H15" s="41">
        <v>0</v>
      </c>
      <c r="I15" s="41">
        <f>ROUND(G15*H15,P4)</f>
        <v>0</v>
      </c>
      <c r="J15" s="36"/>
      <c r="O15" s="42">
        <f>I15*0.21</f>
        <v>0</v>
      </c>
      <c r="P15">
        <v>3</v>
      </c>
    </row>
    <row r="16" ht="60">
      <c r="A16" s="36" t="s">
        <v>43</v>
      </c>
      <c r="B16" s="43"/>
      <c r="C16" s="44"/>
      <c r="D16" s="44"/>
      <c r="E16" s="38" t="s">
        <v>53</v>
      </c>
      <c r="F16" s="44"/>
      <c r="G16" s="44"/>
      <c r="H16" s="44"/>
      <c r="I16" s="44"/>
      <c r="J16" s="45"/>
    </row>
    <row r="17" ht="30">
      <c r="A17" s="36" t="s">
        <v>45</v>
      </c>
      <c r="B17" s="43"/>
      <c r="C17" s="44"/>
      <c r="D17" s="44"/>
      <c r="E17" s="38" t="s">
        <v>50</v>
      </c>
      <c r="F17" s="44"/>
      <c r="G17" s="44"/>
      <c r="H17" s="44"/>
      <c r="I17" s="44"/>
      <c r="J17" s="45"/>
    </row>
    <row r="18">
      <c r="A18" s="36" t="s">
        <v>38</v>
      </c>
      <c r="B18" s="36">
        <v>4</v>
      </c>
      <c r="C18" s="37" t="s">
        <v>54</v>
      </c>
      <c r="D18" s="36" t="s">
        <v>40</v>
      </c>
      <c r="E18" s="38" t="s">
        <v>55</v>
      </c>
      <c r="F18" s="39" t="s">
        <v>42</v>
      </c>
      <c r="G18" s="40">
        <v>1</v>
      </c>
      <c r="H18" s="41">
        <v>0</v>
      </c>
      <c r="I18" s="41">
        <f>ROUND(G18*H18,P4)</f>
        <v>0</v>
      </c>
      <c r="J18" s="36"/>
      <c r="O18" s="42">
        <f>I18*0.21</f>
        <v>0</v>
      </c>
      <c r="P18">
        <v>3</v>
      </c>
    </row>
    <row r="19" ht="30">
      <c r="A19" s="36" t="s">
        <v>43</v>
      </c>
      <c r="B19" s="43"/>
      <c r="C19" s="44"/>
      <c r="D19" s="44"/>
      <c r="E19" s="38" t="s">
        <v>56</v>
      </c>
      <c r="F19" s="44"/>
      <c r="G19" s="44"/>
      <c r="H19" s="44"/>
      <c r="I19" s="44"/>
      <c r="J19" s="45"/>
    </row>
    <row r="20" ht="30">
      <c r="A20" s="36" t="s">
        <v>45</v>
      </c>
      <c r="B20" s="43"/>
      <c r="C20" s="44"/>
      <c r="D20" s="44"/>
      <c r="E20" s="38" t="s">
        <v>57</v>
      </c>
      <c r="F20" s="44"/>
      <c r="G20" s="44"/>
      <c r="H20" s="44"/>
      <c r="I20" s="44"/>
      <c r="J20" s="45"/>
    </row>
    <row r="21">
      <c r="A21" s="36" t="s">
        <v>38</v>
      </c>
      <c r="B21" s="36">
        <v>5</v>
      </c>
      <c r="C21" s="37" t="s">
        <v>58</v>
      </c>
      <c r="D21" s="36" t="s">
        <v>40</v>
      </c>
      <c r="E21" s="38" t="s">
        <v>59</v>
      </c>
      <c r="F21" s="39" t="s">
        <v>42</v>
      </c>
      <c r="G21" s="40">
        <v>1</v>
      </c>
      <c r="H21" s="41">
        <v>0</v>
      </c>
      <c r="I21" s="41">
        <f>ROUND(G21*H21,P4)</f>
        <v>0</v>
      </c>
      <c r="J21" s="36"/>
      <c r="O21" s="42">
        <f>I21*0.21</f>
        <v>0</v>
      </c>
      <c r="P21">
        <v>3</v>
      </c>
    </row>
    <row r="22" ht="60">
      <c r="A22" s="36" t="s">
        <v>43</v>
      </c>
      <c r="B22" s="43"/>
      <c r="C22" s="44"/>
      <c r="D22" s="44"/>
      <c r="E22" s="38" t="s">
        <v>60</v>
      </c>
      <c r="F22" s="44"/>
      <c r="G22" s="44"/>
      <c r="H22" s="44"/>
      <c r="I22" s="44"/>
      <c r="J22" s="45"/>
    </row>
    <row r="23" ht="30">
      <c r="A23" s="36" t="s">
        <v>45</v>
      </c>
      <c r="B23" s="43"/>
      <c r="C23" s="44"/>
      <c r="D23" s="44"/>
      <c r="E23" s="38" t="s">
        <v>61</v>
      </c>
      <c r="F23" s="44"/>
      <c r="G23" s="44"/>
      <c r="H23" s="44"/>
      <c r="I23" s="44"/>
      <c r="J23" s="45"/>
    </row>
    <row r="24">
      <c r="A24" s="36" t="s">
        <v>38</v>
      </c>
      <c r="B24" s="36">
        <v>6</v>
      </c>
      <c r="C24" s="37" t="s">
        <v>62</v>
      </c>
      <c r="D24" s="36" t="s">
        <v>40</v>
      </c>
      <c r="E24" s="38" t="s">
        <v>63</v>
      </c>
      <c r="F24" s="39" t="s">
        <v>42</v>
      </c>
      <c r="G24" s="40">
        <v>1</v>
      </c>
      <c r="H24" s="41">
        <v>0</v>
      </c>
      <c r="I24" s="41">
        <f>ROUND(G24*H24,P4)</f>
        <v>0</v>
      </c>
      <c r="J24" s="36"/>
      <c r="O24" s="42">
        <f>I24*0.21</f>
        <v>0</v>
      </c>
      <c r="P24">
        <v>3</v>
      </c>
    </row>
    <row r="25" ht="90">
      <c r="A25" s="36" t="s">
        <v>43</v>
      </c>
      <c r="B25" s="43"/>
      <c r="C25" s="44"/>
      <c r="D25" s="44"/>
      <c r="E25" s="38" t="s">
        <v>64</v>
      </c>
      <c r="F25" s="44"/>
      <c r="G25" s="44"/>
      <c r="H25" s="44"/>
      <c r="I25" s="44"/>
      <c r="J25" s="45"/>
    </row>
    <row r="26">
      <c r="A26" s="36" t="s">
        <v>45</v>
      </c>
      <c r="B26" s="46"/>
      <c r="C26" s="47"/>
      <c r="D26" s="47"/>
      <c r="E26" s="38" t="s">
        <v>65</v>
      </c>
      <c r="F26" s="47"/>
      <c r="G26" s="47"/>
      <c r="H26" s="47"/>
      <c r="I26" s="47"/>
      <c r="J26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17</v>
      </c>
      <c r="F2" s="16"/>
      <c r="G2" s="16"/>
      <c r="H2" s="16"/>
      <c r="I2" s="16"/>
      <c r="J2" s="18"/>
    </row>
    <row r="3">
      <c r="A3" s="3" t="s">
        <v>18</v>
      </c>
      <c r="B3" s="19" t="s">
        <v>19</v>
      </c>
      <c r="C3" s="20" t="s">
        <v>20</v>
      </c>
      <c r="D3" s="21"/>
      <c r="E3" s="22" t="s">
        <v>21</v>
      </c>
      <c r="F3" s="16"/>
      <c r="G3" s="16"/>
      <c r="H3" s="23" t="s">
        <v>13</v>
      </c>
      <c r="I3" s="24">
        <f>SUMIFS(I8:I87,A8:A87,"SD")</f>
        <v>0</v>
      </c>
      <c r="J3" s="18"/>
      <c r="O3">
        <v>0</v>
      </c>
      <c r="P3">
        <v>2</v>
      </c>
    </row>
    <row r="4">
      <c r="A4" s="3" t="s">
        <v>22</v>
      </c>
      <c r="B4" s="19" t="s">
        <v>23</v>
      </c>
      <c r="C4" s="20" t="s">
        <v>13</v>
      </c>
      <c r="D4" s="21"/>
      <c r="E4" s="22" t="s">
        <v>14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24</v>
      </c>
      <c r="B5" s="26" t="s">
        <v>25</v>
      </c>
      <c r="C5" s="7" t="s">
        <v>26</v>
      </c>
      <c r="D5" s="7" t="s">
        <v>27</v>
      </c>
      <c r="E5" s="7" t="s">
        <v>28</v>
      </c>
      <c r="F5" s="7" t="s">
        <v>29</v>
      </c>
      <c r="G5" s="7" t="s">
        <v>30</v>
      </c>
      <c r="H5" s="7" t="s">
        <v>31</v>
      </c>
      <c r="I5" s="7"/>
      <c r="J5" s="27" t="s">
        <v>32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33</v>
      </c>
      <c r="I6" s="7" t="s">
        <v>34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35</v>
      </c>
      <c r="B8" s="31"/>
      <c r="C8" s="32" t="s">
        <v>66</v>
      </c>
      <c r="D8" s="33"/>
      <c r="E8" s="30" t="s">
        <v>67</v>
      </c>
      <c r="F8" s="33"/>
      <c r="G8" s="33"/>
      <c r="H8" s="33"/>
      <c r="I8" s="34">
        <f>SUMIFS(I9:I20,A9:A20,"P")</f>
        <v>0</v>
      </c>
      <c r="J8" s="35"/>
    </row>
    <row r="9">
      <c r="A9" s="36" t="s">
        <v>38</v>
      </c>
      <c r="B9" s="36">
        <v>1</v>
      </c>
      <c r="C9" s="37" t="s">
        <v>68</v>
      </c>
      <c r="D9" s="36" t="s">
        <v>40</v>
      </c>
      <c r="E9" s="38" t="s">
        <v>69</v>
      </c>
      <c r="F9" s="39" t="s">
        <v>70</v>
      </c>
      <c r="G9" s="40">
        <v>423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43</v>
      </c>
      <c r="B10" s="43"/>
      <c r="C10" s="44"/>
      <c r="D10" s="44"/>
      <c r="E10" s="38" t="s">
        <v>71</v>
      </c>
      <c r="F10" s="44"/>
      <c r="G10" s="44"/>
      <c r="H10" s="44"/>
      <c r="I10" s="44"/>
      <c r="J10" s="45"/>
    </row>
    <row r="11" ht="45">
      <c r="A11" s="36" t="s">
        <v>72</v>
      </c>
      <c r="B11" s="43"/>
      <c r="C11" s="44"/>
      <c r="D11" s="44"/>
      <c r="E11" s="49" t="s">
        <v>73</v>
      </c>
      <c r="F11" s="44"/>
      <c r="G11" s="44"/>
      <c r="H11" s="44"/>
      <c r="I11" s="44"/>
      <c r="J11" s="45"/>
    </row>
    <row r="12" ht="90">
      <c r="A12" s="36" t="s">
        <v>45</v>
      </c>
      <c r="B12" s="43"/>
      <c r="C12" s="44"/>
      <c r="D12" s="44"/>
      <c r="E12" s="38" t="s">
        <v>74</v>
      </c>
      <c r="F12" s="44"/>
      <c r="G12" s="44"/>
      <c r="H12" s="44"/>
      <c r="I12" s="44"/>
      <c r="J12" s="45"/>
    </row>
    <row r="13">
      <c r="A13" s="36" t="s">
        <v>38</v>
      </c>
      <c r="B13" s="36">
        <v>2</v>
      </c>
      <c r="C13" s="37" t="s">
        <v>68</v>
      </c>
      <c r="D13" s="36" t="s">
        <v>66</v>
      </c>
      <c r="E13" s="38" t="s">
        <v>69</v>
      </c>
      <c r="F13" s="39" t="s">
        <v>70</v>
      </c>
      <c r="G13" s="40">
        <v>40.799999999999997</v>
      </c>
      <c r="H13" s="41">
        <v>0</v>
      </c>
      <c r="I13" s="41">
        <f>ROUND(G13*H13,P4)</f>
        <v>0</v>
      </c>
      <c r="J13" s="36"/>
      <c r="O13" s="42">
        <f>I13*0.21</f>
        <v>0</v>
      </c>
      <c r="P13">
        <v>3</v>
      </c>
    </row>
    <row r="14" ht="30">
      <c r="A14" s="36" t="s">
        <v>43</v>
      </c>
      <c r="B14" s="43"/>
      <c r="C14" s="44"/>
      <c r="D14" s="44"/>
      <c r="E14" s="38" t="s">
        <v>75</v>
      </c>
      <c r="F14" s="44"/>
      <c r="G14" s="44"/>
      <c r="H14" s="44"/>
      <c r="I14" s="44"/>
      <c r="J14" s="45"/>
    </row>
    <row r="15">
      <c r="A15" s="36" t="s">
        <v>72</v>
      </c>
      <c r="B15" s="43"/>
      <c r="C15" s="44"/>
      <c r="D15" s="44"/>
      <c r="E15" s="49" t="s">
        <v>76</v>
      </c>
      <c r="F15" s="44"/>
      <c r="G15" s="44"/>
      <c r="H15" s="44"/>
      <c r="I15" s="44"/>
      <c r="J15" s="45"/>
    </row>
    <row r="16" ht="90">
      <c r="A16" s="36" t="s">
        <v>45</v>
      </c>
      <c r="B16" s="43"/>
      <c r="C16" s="44"/>
      <c r="D16" s="44"/>
      <c r="E16" s="38" t="s">
        <v>74</v>
      </c>
      <c r="F16" s="44"/>
      <c r="G16" s="44"/>
      <c r="H16" s="44"/>
      <c r="I16" s="44"/>
      <c r="J16" s="45"/>
    </row>
    <row r="17">
      <c r="A17" s="36" t="s">
        <v>38</v>
      </c>
      <c r="B17" s="36">
        <v>3</v>
      </c>
      <c r="C17" s="37" t="s">
        <v>77</v>
      </c>
      <c r="D17" s="36" t="s">
        <v>40</v>
      </c>
      <c r="E17" s="38" t="s">
        <v>78</v>
      </c>
      <c r="F17" s="39" t="s">
        <v>79</v>
      </c>
      <c r="G17" s="40">
        <v>60</v>
      </c>
      <c r="H17" s="41">
        <v>0</v>
      </c>
      <c r="I17" s="41">
        <f>ROUND(G17*H17,P4)</f>
        <v>0</v>
      </c>
      <c r="J17" s="36"/>
      <c r="O17" s="42">
        <f>I17*0.21</f>
        <v>0</v>
      </c>
      <c r="P17">
        <v>3</v>
      </c>
    </row>
    <row r="18">
      <c r="A18" s="36" t="s">
        <v>43</v>
      </c>
      <c r="B18" s="43"/>
      <c r="C18" s="44"/>
      <c r="D18" s="44"/>
      <c r="E18" s="50" t="s">
        <v>40</v>
      </c>
      <c r="F18" s="44"/>
      <c r="G18" s="44"/>
      <c r="H18" s="44"/>
      <c r="I18" s="44"/>
      <c r="J18" s="45"/>
    </row>
    <row r="19">
      <c r="A19" s="36" t="s">
        <v>72</v>
      </c>
      <c r="B19" s="43"/>
      <c r="C19" s="44"/>
      <c r="D19" s="44"/>
      <c r="E19" s="49" t="s">
        <v>80</v>
      </c>
      <c r="F19" s="44"/>
      <c r="G19" s="44"/>
      <c r="H19" s="44"/>
      <c r="I19" s="44"/>
      <c r="J19" s="45"/>
    </row>
    <row r="20" ht="45">
      <c r="A20" s="36" t="s">
        <v>45</v>
      </c>
      <c r="B20" s="43"/>
      <c r="C20" s="44"/>
      <c r="D20" s="44"/>
      <c r="E20" s="38" t="s">
        <v>81</v>
      </c>
      <c r="F20" s="44"/>
      <c r="G20" s="44"/>
      <c r="H20" s="44"/>
      <c r="I20" s="44"/>
      <c r="J20" s="45"/>
    </row>
    <row r="21">
      <c r="A21" s="30" t="s">
        <v>35</v>
      </c>
      <c r="B21" s="31"/>
      <c r="C21" s="32" t="s">
        <v>82</v>
      </c>
      <c r="D21" s="33"/>
      <c r="E21" s="30" t="s">
        <v>83</v>
      </c>
      <c r="F21" s="33"/>
      <c r="G21" s="33"/>
      <c r="H21" s="33"/>
      <c r="I21" s="34">
        <f>SUMIFS(I22:I57,A22:A57,"P")</f>
        <v>0</v>
      </c>
      <c r="J21" s="35"/>
    </row>
    <row r="22">
      <c r="A22" s="36" t="s">
        <v>38</v>
      </c>
      <c r="B22" s="36">
        <v>4</v>
      </c>
      <c r="C22" s="37" t="s">
        <v>84</v>
      </c>
      <c r="D22" s="36" t="s">
        <v>40</v>
      </c>
      <c r="E22" s="38" t="s">
        <v>85</v>
      </c>
      <c r="F22" s="39" t="s">
        <v>79</v>
      </c>
      <c r="G22" s="40">
        <v>4380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>
      <c r="A23" s="36" t="s">
        <v>43</v>
      </c>
      <c r="B23" s="43"/>
      <c r="C23" s="44"/>
      <c r="D23" s="44"/>
      <c r="E23" s="38" t="s">
        <v>86</v>
      </c>
      <c r="F23" s="44"/>
      <c r="G23" s="44"/>
      <c r="H23" s="44"/>
      <c r="I23" s="44"/>
      <c r="J23" s="45"/>
    </row>
    <row r="24" ht="45">
      <c r="A24" s="36" t="s">
        <v>72</v>
      </c>
      <c r="B24" s="43"/>
      <c r="C24" s="44"/>
      <c r="D24" s="44"/>
      <c r="E24" s="49" t="s">
        <v>87</v>
      </c>
      <c r="F24" s="44"/>
      <c r="G24" s="44"/>
      <c r="H24" s="44"/>
      <c r="I24" s="44"/>
      <c r="J24" s="45"/>
    </row>
    <row r="25" ht="75">
      <c r="A25" s="36" t="s">
        <v>45</v>
      </c>
      <c r="B25" s="43"/>
      <c r="C25" s="44"/>
      <c r="D25" s="44"/>
      <c r="E25" s="38" t="s">
        <v>88</v>
      </c>
      <c r="F25" s="44"/>
      <c r="G25" s="44"/>
      <c r="H25" s="44"/>
      <c r="I25" s="44"/>
      <c r="J25" s="45"/>
    </row>
    <row r="26">
      <c r="A26" s="36" t="s">
        <v>38</v>
      </c>
      <c r="B26" s="36">
        <v>5</v>
      </c>
      <c r="C26" s="37" t="s">
        <v>84</v>
      </c>
      <c r="D26" s="36" t="s">
        <v>66</v>
      </c>
      <c r="E26" s="38" t="s">
        <v>85</v>
      </c>
      <c r="F26" s="39" t="s">
        <v>79</v>
      </c>
      <c r="G26" s="40">
        <v>4080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>
      <c r="A27" s="36" t="s">
        <v>43</v>
      </c>
      <c r="B27" s="43"/>
      <c r="C27" s="44"/>
      <c r="D27" s="44"/>
      <c r="E27" s="38" t="s">
        <v>89</v>
      </c>
      <c r="F27" s="44"/>
      <c r="G27" s="44"/>
      <c r="H27" s="44"/>
      <c r="I27" s="44"/>
      <c r="J27" s="45"/>
    </row>
    <row r="28">
      <c r="A28" s="36" t="s">
        <v>72</v>
      </c>
      <c r="B28" s="43"/>
      <c r="C28" s="44"/>
      <c r="D28" s="44"/>
      <c r="E28" s="49" t="s">
        <v>90</v>
      </c>
      <c r="F28" s="44"/>
      <c r="G28" s="44"/>
      <c r="H28" s="44"/>
      <c r="I28" s="44"/>
      <c r="J28" s="45"/>
    </row>
    <row r="29" ht="75">
      <c r="A29" s="36" t="s">
        <v>45</v>
      </c>
      <c r="B29" s="43"/>
      <c r="C29" s="44"/>
      <c r="D29" s="44"/>
      <c r="E29" s="38" t="s">
        <v>88</v>
      </c>
      <c r="F29" s="44"/>
      <c r="G29" s="44"/>
      <c r="H29" s="44"/>
      <c r="I29" s="44"/>
      <c r="J29" s="45"/>
    </row>
    <row r="30">
      <c r="A30" s="36" t="s">
        <v>38</v>
      </c>
      <c r="B30" s="36">
        <v>6</v>
      </c>
      <c r="C30" s="37" t="s">
        <v>91</v>
      </c>
      <c r="D30" s="36" t="s">
        <v>40</v>
      </c>
      <c r="E30" s="38" t="s">
        <v>92</v>
      </c>
      <c r="F30" s="39" t="s">
        <v>79</v>
      </c>
      <c r="G30" s="40">
        <v>816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 ht="60">
      <c r="A31" s="36" t="s">
        <v>43</v>
      </c>
      <c r="B31" s="43"/>
      <c r="C31" s="44"/>
      <c r="D31" s="44"/>
      <c r="E31" s="38" t="s">
        <v>93</v>
      </c>
      <c r="F31" s="44"/>
      <c r="G31" s="44"/>
      <c r="H31" s="44"/>
      <c r="I31" s="44"/>
      <c r="J31" s="45"/>
    </row>
    <row r="32">
      <c r="A32" s="36" t="s">
        <v>72</v>
      </c>
      <c r="B32" s="43"/>
      <c r="C32" s="44"/>
      <c r="D32" s="44"/>
      <c r="E32" s="49" t="s">
        <v>94</v>
      </c>
      <c r="F32" s="44"/>
      <c r="G32" s="44"/>
      <c r="H32" s="44"/>
      <c r="I32" s="44"/>
      <c r="J32" s="45"/>
    </row>
    <row r="33" ht="60">
      <c r="A33" s="36" t="s">
        <v>45</v>
      </c>
      <c r="B33" s="43"/>
      <c r="C33" s="44"/>
      <c r="D33" s="44"/>
      <c r="E33" s="38" t="s">
        <v>95</v>
      </c>
      <c r="F33" s="44"/>
      <c r="G33" s="44"/>
      <c r="H33" s="44"/>
      <c r="I33" s="44"/>
      <c r="J33" s="45"/>
    </row>
    <row r="34" ht="30">
      <c r="A34" s="36" t="s">
        <v>38</v>
      </c>
      <c r="B34" s="36">
        <v>7</v>
      </c>
      <c r="C34" s="37" t="s">
        <v>96</v>
      </c>
      <c r="D34" s="36" t="s">
        <v>40</v>
      </c>
      <c r="E34" s="38" t="s">
        <v>97</v>
      </c>
      <c r="F34" s="39" t="s">
        <v>79</v>
      </c>
      <c r="G34" s="40">
        <v>4080</v>
      </c>
      <c r="H34" s="41">
        <v>0</v>
      </c>
      <c r="I34" s="41">
        <f>ROUND(G34*H34,P4)</f>
        <v>0</v>
      </c>
      <c r="J34" s="36"/>
      <c r="O34" s="42">
        <f>I34*0.21</f>
        <v>0</v>
      </c>
      <c r="P34">
        <v>3</v>
      </c>
    </row>
    <row r="35">
      <c r="A35" s="36" t="s">
        <v>43</v>
      </c>
      <c r="B35" s="43"/>
      <c r="C35" s="44"/>
      <c r="D35" s="44"/>
      <c r="E35" s="38" t="s">
        <v>98</v>
      </c>
      <c r="F35" s="44"/>
      <c r="G35" s="44"/>
      <c r="H35" s="44"/>
      <c r="I35" s="44"/>
      <c r="J35" s="45"/>
    </row>
    <row r="36">
      <c r="A36" s="36" t="s">
        <v>72</v>
      </c>
      <c r="B36" s="43"/>
      <c r="C36" s="44"/>
      <c r="D36" s="44"/>
      <c r="E36" s="49" t="s">
        <v>90</v>
      </c>
      <c r="F36" s="44"/>
      <c r="G36" s="44"/>
      <c r="H36" s="44"/>
      <c r="I36" s="44"/>
      <c r="J36" s="45"/>
    </row>
    <row r="37" ht="165">
      <c r="A37" s="36" t="s">
        <v>45</v>
      </c>
      <c r="B37" s="43"/>
      <c r="C37" s="44"/>
      <c r="D37" s="44"/>
      <c r="E37" s="38" t="s">
        <v>99</v>
      </c>
      <c r="F37" s="44"/>
      <c r="G37" s="44"/>
      <c r="H37" s="44"/>
      <c r="I37" s="44"/>
      <c r="J37" s="45"/>
    </row>
    <row r="38" ht="30">
      <c r="A38" s="36" t="s">
        <v>38</v>
      </c>
      <c r="B38" s="36">
        <v>8</v>
      </c>
      <c r="C38" s="37" t="s">
        <v>100</v>
      </c>
      <c r="D38" s="36" t="s">
        <v>40</v>
      </c>
      <c r="E38" s="38" t="s">
        <v>101</v>
      </c>
      <c r="F38" s="39" t="s">
        <v>79</v>
      </c>
      <c r="G38" s="40">
        <v>300</v>
      </c>
      <c r="H38" s="41">
        <v>0</v>
      </c>
      <c r="I38" s="41">
        <f>ROUND(G38*H38,P4)</f>
        <v>0</v>
      </c>
      <c r="J38" s="36"/>
      <c r="O38" s="42">
        <f>I38*0.21</f>
        <v>0</v>
      </c>
      <c r="P38">
        <v>3</v>
      </c>
    </row>
    <row r="39">
      <c r="A39" s="36" t="s">
        <v>43</v>
      </c>
      <c r="B39" s="43"/>
      <c r="C39" s="44"/>
      <c r="D39" s="44"/>
      <c r="E39" s="50" t="s">
        <v>40</v>
      </c>
      <c r="F39" s="44"/>
      <c r="G39" s="44"/>
      <c r="H39" s="44"/>
      <c r="I39" s="44"/>
      <c r="J39" s="45"/>
    </row>
    <row r="40">
      <c r="A40" s="36" t="s">
        <v>72</v>
      </c>
      <c r="B40" s="43"/>
      <c r="C40" s="44"/>
      <c r="D40" s="44"/>
      <c r="E40" s="49" t="s">
        <v>102</v>
      </c>
      <c r="F40" s="44"/>
      <c r="G40" s="44"/>
      <c r="H40" s="44"/>
      <c r="I40" s="44"/>
      <c r="J40" s="45"/>
    </row>
    <row r="41" ht="165">
      <c r="A41" s="36" t="s">
        <v>45</v>
      </c>
      <c r="B41" s="43"/>
      <c r="C41" s="44"/>
      <c r="D41" s="44"/>
      <c r="E41" s="38" t="s">
        <v>99</v>
      </c>
      <c r="F41" s="44"/>
      <c r="G41" s="44"/>
      <c r="H41" s="44"/>
      <c r="I41" s="44"/>
      <c r="J41" s="45"/>
    </row>
    <row r="42">
      <c r="A42" s="36" t="s">
        <v>38</v>
      </c>
      <c r="B42" s="36">
        <v>9</v>
      </c>
      <c r="C42" s="37" t="s">
        <v>103</v>
      </c>
      <c r="D42" s="36" t="s">
        <v>40</v>
      </c>
      <c r="E42" s="38" t="s">
        <v>104</v>
      </c>
      <c r="F42" s="39" t="s">
        <v>79</v>
      </c>
      <c r="G42" s="40">
        <v>4080</v>
      </c>
      <c r="H42" s="41">
        <v>0</v>
      </c>
      <c r="I42" s="41">
        <f>ROUND(G42*H42,P4)</f>
        <v>0</v>
      </c>
      <c r="J42" s="36"/>
      <c r="O42" s="42">
        <f>I42*0.21</f>
        <v>0</v>
      </c>
      <c r="P42">
        <v>3</v>
      </c>
    </row>
    <row r="43">
      <c r="A43" s="36" t="s">
        <v>43</v>
      </c>
      <c r="B43" s="43"/>
      <c r="C43" s="44"/>
      <c r="D43" s="44"/>
      <c r="E43" s="38" t="s">
        <v>105</v>
      </c>
      <c r="F43" s="44"/>
      <c r="G43" s="44"/>
      <c r="H43" s="44"/>
      <c r="I43" s="44"/>
      <c r="J43" s="45"/>
    </row>
    <row r="44">
      <c r="A44" s="36" t="s">
        <v>72</v>
      </c>
      <c r="B44" s="43"/>
      <c r="C44" s="44"/>
      <c r="D44" s="44"/>
      <c r="E44" s="49" t="s">
        <v>90</v>
      </c>
      <c r="F44" s="44"/>
      <c r="G44" s="44"/>
      <c r="H44" s="44"/>
      <c r="I44" s="44"/>
      <c r="J44" s="45"/>
    </row>
    <row r="45" ht="165">
      <c r="A45" s="36" t="s">
        <v>45</v>
      </c>
      <c r="B45" s="43"/>
      <c r="C45" s="44"/>
      <c r="D45" s="44"/>
      <c r="E45" s="38" t="s">
        <v>99</v>
      </c>
      <c r="F45" s="44"/>
      <c r="G45" s="44"/>
      <c r="H45" s="44"/>
      <c r="I45" s="44"/>
      <c r="J45" s="45"/>
    </row>
    <row r="46">
      <c r="A46" s="36" t="s">
        <v>38</v>
      </c>
      <c r="B46" s="36">
        <v>10</v>
      </c>
      <c r="C46" s="37" t="s">
        <v>106</v>
      </c>
      <c r="D46" s="36" t="s">
        <v>40</v>
      </c>
      <c r="E46" s="38" t="s">
        <v>107</v>
      </c>
      <c r="F46" s="39" t="s">
        <v>79</v>
      </c>
      <c r="G46" s="40">
        <v>816</v>
      </c>
      <c r="H46" s="41">
        <v>0</v>
      </c>
      <c r="I46" s="41">
        <f>ROUND(G46*H46,P4)</f>
        <v>0</v>
      </c>
      <c r="J46" s="36"/>
      <c r="O46" s="42">
        <f>I46*0.21</f>
        <v>0</v>
      </c>
      <c r="P46">
        <v>3</v>
      </c>
    </row>
    <row r="47" ht="30">
      <c r="A47" s="36" t="s">
        <v>43</v>
      </c>
      <c r="B47" s="43"/>
      <c r="C47" s="44"/>
      <c r="D47" s="44"/>
      <c r="E47" s="38" t="s">
        <v>108</v>
      </c>
      <c r="F47" s="44"/>
      <c r="G47" s="44"/>
      <c r="H47" s="44"/>
      <c r="I47" s="44"/>
      <c r="J47" s="45"/>
    </row>
    <row r="48">
      <c r="A48" s="36" t="s">
        <v>72</v>
      </c>
      <c r="B48" s="43"/>
      <c r="C48" s="44"/>
      <c r="D48" s="44"/>
      <c r="E48" s="49" t="s">
        <v>109</v>
      </c>
      <c r="F48" s="44"/>
      <c r="G48" s="44"/>
      <c r="H48" s="44"/>
      <c r="I48" s="44"/>
      <c r="J48" s="45"/>
    </row>
    <row r="49" ht="165">
      <c r="A49" s="36" t="s">
        <v>45</v>
      </c>
      <c r="B49" s="43"/>
      <c r="C49" s="44"/>
      <c r="D49" s="44"/>
      <c r="E49" s="38" t="s">
        <v>99</v>
      </c>
      <c r="F49" s="44"/>
      <c r="G49" s="44"/>
      <c r="H49" s="44"/>
      <c r="I49" s="44"/>
      <c r="J49" s="45"/>
    </row>
    <row r="50">
      <c r="A50" s="36" t="s">
        <v>38</v>
      </c>
      <c r="B50" s="36">
        <v>11</v>
      </c>
      <c r="C50" s="37" t="s">
        <v>110</v>
      </c>
      <c r="D50" s="36" t="s">
        <v>40</v>
      </c>
      <c r="E50" s="38" t="s">
        <v>111</v>
      </c>
      <c r="F50" s="39" t="s">
        <v>112</v>
      </c>
      <c r="G50" s="40">
        <v>163.19999999999999</v>
      </c>
      <c r="H50" s="41">
        <v>0</v>
      </c>
      <c r="I50" s="41">
        <f>ROUND(G50*H50,P4)</f>
        <v>0</v>
      </c>
      <c r="J50" s="36"/>
      <c r="O50" s="42">
        <f>I50*0.21</f>
        <v>0</v>
      </c>
      <c r="P50">
        <v>3</v>
      </c>
    </row>
    <row r="51">
      <c r="A51" s="36" t="s">
        <v>43</v>
      </c>
      <c r="B51" s="43"/>
      <c r="C51" s="44"/>
      <c r="D51" s="44"/>
      <c r="E51" s="50" t="s">
        <v>40</v>
      </c>
      <c r="F51" s="44"/>
      <c r="G51" s="44"/>
      <c r="H51" s="44"/>
      <c r="I51" s="44"/>
      <c r="J51" s="45"/>
    </row>
    <row r="52">
      <c r="A52" s="36" t="s">
        <v>72</v>
      </c>
      <c r="B52" s="43"/>
      <c r="C52" s="44"/>
      <c r="D52" s="44"/>
      <c r="E52" s="49" t="s">
        <v>113</v>
      </c>
      <c r="F52" s="44"/>
      <c r="G52" s="44"/>
      <c r="H52" s="44"/>
      <c r="I52" s="44"/>
      <c r="J52" s="45"/>
    </row>
    <row r="53" ht="60">
      <c r="A53" s="36" t="s">
        <v>45</v>
      </c>
      <c r="B53" s="43"/>
      <c r="C53" s="44"/>
      <c r="D53" s="44"/>
      <c r="E53" s="38" t="s">
        <v>114</v>
      </c>
      <c r="F53" s="44"/>
      <c r="G53" s="44"/>
      <c r="H53" s="44"/>
      <c r="I53" s="44"/>
      <c r="J53" s="45"/>
    </row>
    <row r="54">
      <c r="A54" s="36" t="s">
        <v>38</v>
      </c>
      <c r="B54" s="36">
        <v>12</v>
      </c>
      <c r="C54" s="37" t="s">
        <v>115</v>
      </c>
      <c r="D54" s="36" t="s">
        <v>40</v>
      </c>
      <c r="E54" s="38" t="s">
        <v>116</v>
      </c>
      <c r="F54" s="39" t="s">
        <v>112</v>
      </c>
      <c r="G54" s="40">
        <v>253</v>
      </c>
      <c r="H54" s="41">
        <v>0</v>
      </c>
      <c r="I54" s="41">
        <f>ROUND(G54*H54,P4)</f>
        <v>0</v>
      </c>
      <c r="J54" s="36"/>
      <c r="O54" s="42">
        <f>I54*0.21</f>
        <v>0</v>
      </c>
      <c r="P54">
        <v>3</v>
      </c>
    </row>
    <row r="55">
      <c r="A55" s="36" t="s">
        <v>43</v>
      </c>
      <c r="B55" s="43"/>
      <c r="C55" s="44"/>
      <c r="D55" s="44"/>
      <c r="E55" s="50" t="s">
        <v>40</v>
      </c>
      <c r="F55" s="44"/>
      <c r="G55" s="44"/>
      <c r="H55" s="44"/>
      <c r="I55" s="44"/>
      <c r="J55" s="45"/>
    </row>
    <row r="56">
      <c r="A56" s="36" t="s">
        <v>72</v>
      </c>
      <c r="B56" s="43"/>
      <c r="C56" s="44"/>
      <c r="D56" s="44"/>
      <c r="E56" s="49" t="s">
        <v>117</v>
      </c>
      <c r="F56" s="44"/>
      <c r="G56" s="44"/>
      <c r="H56" s="44"/>
      <c r="I56" s="44"/>
      <c r="J56" s="45"/>
    </row>
    <row r="57" ht="45">
      <c r="A57" s="36" t="s">
        <v>45</v>
      </c>
      <c r="B57" s="43"/>
      <c r="C57" s="44"/>
      <c r="D57" s="44"/>
      <c r="E57" s="38" t="s">
        <v>118</v>
      </c>
      <c r="F57" s="44"/>
      <c r="G57" s="44"/>
      <c r="H57" s="44"/>
      <c r="I57" s="44"/>
      <c r="J57" s="45"/>
    </row>
    <row r="58">
      <c r="A58" s="30" t="s">
        <v>35</v>
      </c>
      <c r="B58" s="31"/>
      <c r="C58" s="32" t="s">
        <v>119</v>
      </c>
      <c r="D58" s="33"/>
      <c r="E58" s="30" t="s">
        <v>120</v>
      </c>
      <c r="F58" s="33"/>
      <c r="G58" s="33"/>
      <c r="H58" s="33"/>
      <c r="I58" s="34">
        <f>SUMIFS(I59:I70,A59:A70,"P")</f>
        <v>0</v>
      </c>
      <c r="J58" s="35"/>
    </row>
    <row r="59">
      <c r="A59" s="36" t="s">
        <v>38</v>
      </c>
      <c r="B59" s="36">
        <v>13</v>
      </c>
      <c r="C59" s="37" t="s">
        <v>121</v>
      </c>
      <c r="D59" s="36" t="s">
        <v>40</v>
      </c>
      <c r="E59" s="38" t="s">
        <v>122</v>
      </c>
      <c r="F59" s="39" t="s">
        <v>123</v>
      </c>
      <c r="G59" s="40">
        <v>11</v>
      </c>
      <c r="H59" s="41">
        <v>0</v>
      </c>
      <c r="I59" s="41">
        <f>ROUND(G59*H59,P4)</f>
        <v>0</v>
      </c>
      <c r="J59" s="36"/>
      <c r="O59" s="42">
        <f>I59*0.21</f>
        <v>0</v>
      </c>
      <c r="P59">
        <v>3</v>
      </c>
    </row>
    <row r="60">
      <c r="A60" s="36" t="s">
        <v>43</v>
      </c>
      <c r="B60" s="43"/>
      <c r="C60" s="44"/>
      <c r="D60" s="44"/>
      <c r="E60" s="50" t="s">
        <v>40</v>
      </c>
      <c r="F60" s="44"/>
      <c r="G60" s="44"/>
      <c r="H60" s="44"/>
      <c r="I60" s="44"/>
      <c r="J60" s="45"/>
    </row>
    <row r="61">
      <c r="A61" s="36" t="s">
        <v>72</v>
      </c>
      <c r="B61" s="43"/>
      <c r="C61" s="44"/>
      <c r="D61" s="44"/>
      <c r="E61" s="49" t="s">
        <v>124</v>
      </c>
      <c r="F61" s="44"/>
      <c r="G61" s="44"/>
      <c r="H61" s="44"/>
      <c r="I61" s="44"/>
      <c r="J61" s="45"/>
    </row>
    <row r="62" ht="45">
      <c r="A62" s="36" t="s">
        <v>45</v>
      </c>
      <c r="B62" s="43"/>
      <c r="C62" s="44"/>
      <c r="D62" s="44"/>
      <c r="E62" s="38" t="s">
        <v>125</v>
      </c>
      <c r="F62" s="44"/>
      <c r="G62" s="44"/>
      <c r="H62" s="44"/>
      <c r="I62" s="44"/>
      <c r="J62" s="45"/>
    </row>
    <row r="63">
      <c r="A63" s="36" t="s">
        <v>38</v>
      </c>
      <c r="B63" s="36">
        <v>14</v>
      </c>
      <c r="C63" s="37" t="s">
        <v>126</v>
      </c>
      <c r="D63" s="36" t="s">
        <v>40</v>
      </c>
      <c r="E63" s="38" t="s">
        <v>127</v>
      </c>
      <c r="F63" s="39" t="s">
        <v>123</v>
      </c>
      <c r="G63" s="40">
        <v>13</v>
      </c>
      <c r="H63" s="41">
        <v>0</v>
      </c>
      <c r="I63" s="41">
        <f>ROUND(G63*H63,P4)</f>
        <v>0</v>
      </c>
      <c r="J63" s="36"/>
      <c r="O63" s="42">
        <f>I63*0.21</f>
        <v>0</v>
      </c>
      <c r="P63">
        <v>3</v>
      </c>
    </row>
    <row r="64">
      <c r="A64" s="36" t="s">
        <v>43</v>
      </c>
      <c r="B64" s="43"/>
      <c r="C64" s="44"/>
      <c r="D64" s="44"/>
      <c r="E64" s="50" t="s">
        <v>40</v>
      </c>
      <c r="F64" s="44"/>
      <c r="G64" s="44"/>
      <c r="H64" s="44"/>
      <c r="I64" s="44"/>
      <c r="J64" s="45"/>
    </row>
    <row r="65">
      <c r="A65" s="36" t="s">
        <v>72</v>
      </c>
      <c r="B65" s="43"/>
      <c r="C65" s="44"/>
      <c r="D65" s="44"/>
      <c r="E65" s="49" t="s">
        <v>128</v>
      </c>
      <c r="F65" s="44"/>
      <c r="G65" s="44"/>
      <c r="H65" s="44"/>
      <c r="I65" s="44"/>
      <c r="J65" s="45"/>
    </row>
    <row r="66" ht="45">
      <c r="A66" s="36" t="s">
        <v>45</v>
      </c>
      <c r="B66" s="43"/>
      <c r="C66" s="44"/>
      <c r="D66" s="44"/>
      <c r="E66" s="38" t="s">
        <v>125</v>
      </c>
      <c r="F66" s="44"/>
      <c r="G66" s="44"/>
      <c r="H66" s="44"/>
      <c r="I66" s="44"/>
      <c r="J66" s="45"/>
    </row>
    <row r="67">
      <c r="A67" s="36" t="s">
        <v>38</v>
      </c>
      <c r="B67" s="36">
        <v>15</v>
      </c>
      <c r="C67" s="37" t="s">
        <v>129</v>
      </c>
      <c r="D67" s="36" t="s">
        <v>40</v>
      </c>
      <c r="E67" s="38" t="s">
        <v>130</v>
      </c>
      <c r="F67" s="39" t="s">
        <v>123</v>
      </c>
      <c r="G67" s="40">
        <v>8</v>
      </c>
      <c r="H67" s="41">
        <v>0</v>
      </c>
      <c r="I67" s="41">
        <f>ROUND(G67*H67,P4)</f>
        <v>0</v>
      </c>
      <c r="J67" s="36"/>
      <c r="O67" s="42">
        <f>I67*0.21</f>
        <v>0</v>
      </c>
      <c r="P67">
        <v>3</v>
      </c>
    </row>
    <row r="68">
      <c r="A68" s="36" t="s">
        <v>43</v>
      </c>
      <c r="B68" s="43"/>
      <c r="C68" s="44"/>
      <c r="D68" s="44"/>
      <c r="E68" s="50" t="s">
        <v>40</v>
      </c>
      <c r="F68" s="44"/>
      <c r="G68" s="44"/>
      <c r="H68" s="44"/>
      <c r="I68" s="44"/>
      <c r="J68" s="45"/>
    </row>
    <row r="69">
      <c r="A69" s="36" t="s">
        <v>72</v>
      </c>
      <c r="B69" s="43"/>
      <c r="C69" s="44"/>
      <c r="D69" s="44"/>
      <c r="E69" s="49" t="s">
        <v>131</v>
      </c>
      <c r="F69" s="44"/>
      <c r="G69" s="44"/>
      <c r="H69" s="44"/>
      <c r="I69" s="44"/>
      <c r="J69" s="45"/>
    </row>
    <row r="70" ht="45">
      <c r="A70" s="36" t="s">
        <v>45</v>
      </c>
      <c r="B70" s="43"/>
      <c r="C70" s="44"/>
      <c r="D70" s="44"/>
      <c r="E70" s="38" t="s">
        <v>125</v>
      </c>
      <c r="F70" s="44"/>
      <c r="G70" s="44"/>
      <c r="H70" s="44"/>
      <c r="I70" s="44"/>
      <c r="J70" s="45"/>
    </row>
    <row r="71">
      <c r="A71" s="30" t="s">
        <v>35</v>
      </c>
      <c r="B71" s="31"/>
      <c r="C71" s="32" t="s">
        <v>132</v>
      </c>
      <c r="D71" s="33"/>
      <c r="E71" s="30" t="s">
        <v>133</v>
      </c>
      <c r="F71" s="33"/>
      <c r="G71" s="33"/>
      <c r="H71" s="33"/>
      <c r="I71" s="34">
        <f>SUMIFS(I72:I87,A72:A87,"P")</f>
        <v>0</v>
      </c>
      <c r="J71" s="35"/>
    </row>
    <row r="72" ht="30">
      <c r="A72" s="36" t="s">
        <v>38</v>
      </c>
      <c r="B72" s="36">
        <v>16</v>
      </c>
      <c r="C72" s="37" t="s">
        <v>134</v>
      </c>
      <c r="D72" s="36" t="s">
        <v>40</v>
      </c>
      <c r="E72" s="38" t="s">
        <v>135</v>
      </c>
      <c r="F72" s="39" t="s">
        <v>79</v>
      </c>
      <c r="G72" s="40">
        <v>147.875</v>
      </c>
      <c r="H72" s="41">
        <v>0</v>
      </c>
      <c r="I72" s="41">
        <f>ROUND(G72*H72,P4)</f>
        <v>0</v>
      </c>
      <c r="J72" s="36"/>
      <c r="O72" s="42">
        <f>I72*0.21</f>
        <v>0</v>
      </c>
      <c r="P72">
        <v>3</v>
      </c>
    </row>
    <row r="73" ht="30">
      <c r="A73" s="36" t="s">
        <v>43</v>
      </c>
      <c r="B73" s="43"/>
      <c r="C73" s="44"/>
      <c r="D73" s="44"/>
      <c r="E73" s="38" t="s">
        <v>136</v>
      </c>
      <c r="F73" s="44"/>
      <c r="G73" s="44"/>
      <c r="H73" s="44"/>
      <c r="I73" s="44"/>
      <c r="J73" s="45"/>
    </row>
    <row r="74" ht="75">
      <c r="A74" s="36" t="s">
        <v>72</v>
      </c>
      <c r="B74" s="43"/>
      <c r="C74" s="44"/>
      <c r="D74" s="44"/>
      <c r="E74" s="49" t="s">
        <v>137</v>
      </c>
      <c r="F74" s="44"/>
      <c r="G74" s="44"/>
      <c r="H74" s="44"/>
      <c r="I74" s="44"/>
      <c r="J74" s="45"/>
    </row>
    <row r="75" ht="60">
      <c r="A75" s="36" t="s">
        <v>45</v>
      </c>
      <c r="B75" s="43"/>
      <c r="C75" s="44"/>
      <c r="D75" s="44"/>
      <c r="E75" s="38" t="s">
        <v>138</v>
      </c>
      <c r="F75" s="44"/>
      <c r="G75" s="44"/>
      <c r="H75" s="44"/>
      <c r="I75" s="44"/>
      <c r="J75" s="45"/>
    </row>
    <row r="76" ht="30">
      <c r="A76" s="36" t="s">
        <v>38</v>
      </c>
      <c r="B76" s="36">
        <v>17</v>
      </c>
      <c r="C76" s="37" t="s">
        <v>139</v>
      </c>
      <c r="D76" s="36" t="s">
        <v>40</v>
      </c>
      <c r="E76" s="38" t="s">
        <v>140</v>
      </c>
      <c r="F76" s="39" t="s">
        <v>112</v>
      </c>
      <c r="G76" s="40">
        <v>53.899999999999999</v>
      </c>
      <c r="H76" s="41">
        <v>0</v>
      </c>
      <c r="I76" s="41">
        <f>ROUND(G76*H76,P4)</f>
        <v>0</v>
      </c>
      <c r="J76" s="36"/>
      <c r="O76" s="42">
        <f>I76*0.21</f>
        <v>0</v>
      </c>
      <c r="P76">
        <v>3</v>
      </c>
    </row>
    <row r="77">
      <c r="A77" s="36" t="s">
        <v>43</v>
      </c>
      <c r="B77" s="43"/>
      <c r="C77" s="44"/>
      <c r="D77" s="44"/>
      <c r="E77" s="50" t="s">
        <v>40</v>
      </c>
      <c r="F77" s="44"/>
      <c r="G77" s="44"/>
      <c r="H77" s="44"/>
      <c r="I77" s="44"/>
      <c r="J77" s="45"/>
    </row>
    <row r="78">
      <c r="A78" s="36" t="s">
        <v>72</v>
      </c>
      <c r="B78" s="43"/>
      <c r="C78" s="44"/>
      <c r="D78" s="44"/>
      <c r="E78" s="49" t="s">
        <v>141</v>
      </c>
      <c r="F78" s="44"/>
      <c r="G78" s="44"/>
      <c r="H78" s="44"/>
      <c r="I78" s="44"/>
      <c r="J78" s="45"/>
    </row>
    <row r="79" ht="60">
      <c r="A79" s="36" t="s">
        <v>45</v>
      </c>
      <c r="B79" s="43"/>
      <c r="C79" s="44"/>
      <c r="D79" s="44"/>
      <c r="E79" s="38" t="s">
        <v>142</v>
      </c>
      <c r="F79" s="44"/>
      <c r="G79" s="44"/>
      <c r="H79" s="44"/>
      <c r="I79" s="44"/>
      <c r="J79" s="45"/>
    </row>
    <row r="80">
      <c r="A80" s="36" t="s">
        <v>38</v>
      </c>
      <c r="B80" s="36">
        <v>18</v>
      </c>
      <c r="C80" s="37" t="s">
        <v>143</v>
      </c>
      <c r="D80" s="36" t="s">
        <v>40</v>
      </c>
      <c r="E80" s="38" t="s">
        <v>144</v>
      </c>
      <c r="F80" s="39" t="s">
        <v>112</v>
      </c>
      <c r="G80" s="40">
        <v>53.899999999999999</v>
      </c>
      <c r="H80" s="41">
        <v>0</v>
      </c>
      <c r="I80" s="41">
        <f>ROUND(G80*H80,P4)</f>
        <v>0</v>
      </c>
      <c r="J80" s="36"/>
      <c r="O80" s="42">
        <f>I80*0.21</f>
        <v>0</v>
      </c>
      <c r="P80">
        <v>3</v>
      </c>
    </row>
    <row r="81">
      <c r="A81" s="36" t="s">
        <v>43</v>
      </c>
      <c r="B81" s="43"/>
      <c r="C81" s="44"/>
      <c r="D81" s="44"/>
      <c r="E81" s="50" t="s">
        <v>40</v>
      </c>
      <c r="F81" s="44"/>
      <c r="G81" s="44"/>
      <c r="H81" s="44"/>
      <c r="I81" s="44"/>
      <c r="J81" s="45"/>
    </row>
    <row r="82">
      <c r="A82" s="36" t="s">
        <v>72</v>
      </c>
      <c r="B82" s="43"/>
      <c r="C82" s="44"/>
      <c r="D82" s="44"/>
      <c r="E82" s="49" t="s">
        <v>141</v>
      </c>
      <c r="F82" s="44"/>
      <c r="G82" s="44"/>
      <c r="H82" s="44"/>
      <c r="I82" s="44"/>
      <c r="J82" s="45"/>
    </row>
    <row r="83" ht="45">
      <c r="A83" s="36" t="s">
        <v>45</v>
      </c>
      <c r="B83" s="43"/>
      <c r="C83" s="44"/>
      <c r="D83" s="44"/>
      <c r="E83" s="38" t="s">
        <v>145</v>
      </c>
      <c r="F83" s="44"/>
      <c r="G83" s="44"/>
      <c r="H83" s="44"/>
      <c r="I83" s="44"/>
      <c r="J83" s="45"/>
    </row>
    <row r="84">
      <c r="A84" s="36" t="s">
        <v>38</v>
      </c>
      <c r="B84" s="36">
        <v>19</v>
      </c>
      <c r="C84" s="37" t="s">
        <v>146</v>
      </c>
      <c r="D84" s="36" t="s">
        <v>40</v>
      </c>
      <c r="E84" s="38" t="s">
        <v>147</v>
      </c>
      <c r="F84" s="39" t="s">
        <v>112</v>
      </c>
      <c r="G84" s="40">
        <v>253</v>
      </c>
      <c r="H84" s="41">
        <v>0</v>
      </c>
      <c r="I84" s="41">
        <f>ROUND(G84*H84,P4)</f>
        <v>0</v>
      </c>
      <c r="J84" s="36"/>
      <c r="O84" s="42">
        <f>I84*0.21</f>
        <v>0</v>
      </c>
      <c r="P84">
        <v>3</v>
      </c>
    </row>
    <row r="85">
      <c r="A85" s="36" t="s">
        <v>43</v>
      </c>
      <c r="B85" s="43"/>
      <c r="C85" s="44"/>
      <c r="D85" s="44"/>
      <c r="E85" s="50" t="s">
        <v>40</v>
      </c>
      <c r="F85" s="44"/>
      <c r="G85" s="44"/>
      <c r="H85" s="44"/>
      <c r="I85" s="44"/>
      <c r="J85" s="45"/>
    </row>
    <row r="86">
      <c r="A86" s="36" t="s">
        <v>72</v>
      </c>
      <c r="B86" s="43"/>
      <c r="C86" s="44"/>
      <c r="D86" s="44"/>
      <c r="E86" s="49" t="s">
        <v>117</v>
      </c>
      <c r="F86" s="44"/>
      <c r="G86" s="44"/>
      <c r="H86" s="44"/>
      <c r="I86" s="44"/>
      <c r="J86" s="45"/>
    </row>
    <row r="87" ht="30">
      <c r="A87" s="36" t="s">
        <v>45</v>
      </c>
      <c r="B87" s="46"/>
      <c r="C87" s="47"/>
      <c r="D87" s="47"/>
      <c r="E87" s="38" t="s">
        <v>148</v>
      </c>
      <c r="F87" s="47"/>
      <c r="G87" s="47"/>
      <c r="H87" s="47"/>
      <c r="I87" s="47"/>
      <c r="J87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1"/>
      <c r="C1" s="12"/>
      <c r="D1" s="12"/>
      <c r="E1" s="13" t="s">
        <v>1</v>
      </c>
      <c r="F1" s="12"/>
      <c r="G1" s="12"/>
      <c r="H1" s="12"/>
      <c r="I1" s="12"/>
      <c r="J1" s="14"/>
      <c r="P1">
        <v>3</v>
      </c>
    </row>
    <row r="2" ht="20.25">
      <c r="A2" s="1"/>
      <c r="B2" s="15"/>
      <c r="C2" s="16"/>
      <c r="D2" s="16"/>
      <c r="E2" s="17" t="s">
        <v>17</v>
      </c>
      <c r="F2" s="16"/>
      <c r="G2" s="16"/>
      <c r="H2" s="16"/>
      <c r="I2" s="16"/>
      <c r="J2" s="18"/>
    </row>
    <row r="3">
      <c r="A3" s="3" t="s">
        <v>18</v>
      </c>
      <c r="B3" s="19" t="s">
        <v>19</v>
      </c>
      <c r="C3" s="20" t="s">
        <v>20</v>
      </c>
      <c r="D3" s="21"/>
      <c r="E3" s="22" t="s">
        <v>21</v>
      </c>
      <c r="F3" s="16"/>
      <c r="G3" s="16"/>
      <c r="H3" s="23" t="s">
        <v>15</v>
      </c>
      <c r="I3" s="24">
        <f>SUMIFS(I8:I113,A8:A113,"SD")</f>
        <v>0</v>
      </c>
      <c r="J3" s="18"/>
      <c r="O3">
        <v>0</v>
      </c>
      <c r="P3">
        <v>2</v>
      </c>
    </row>
    <row r="4">
      <c r="A4" s="3" t="s">
        <v>22</v>
      </c>
      <c r="B4" s="19" t="s">
        <v>23</v>
      </c>
      <c r="C4" s="20" t="s">
        <v>15</v>
      </c>
      <c r="D4" s="21"/>
      <c r="E4" s="22" t="s">
        <v>16</v>
      </c>
      <c r="F4" s="16"/>
      <c r="G4" s="16"/>
      <c r="H4" s="16"/>
      <c r="I4" s="16"/>
      <c r="J4" s="18"/>
      <c r="O4">
        <v>0.12</v>
      </c>
      <c r="P4">
        <v>2</v>
      </c>
    </row>
    <row r="5">
      <c r="A5" s="25" t="s">
        <v>24</v>
      </c>
      <c r="B5" s="26" t="s">
        <v>25</v>
      </c>
      <c r="C5" s="7" t="s">
        <v>26</v>
      </c>
      <c r="D5" s="7" t="s">
        <v>27</v>
      </c>
      <c r="E5" s="7" t="s">
        <v>28</v>
      </c>
      <c r="F5" s="7" t="s">
        <v>29</v>
      </c>
      <c r="G5" s="7" t="s">
        <v>30</v>
      </c>
      <c r="H5" s="7" t="s">
        <v>31</v>
      </c>
      <c r="I5" s="7"/>
      <c r="J5" s="27" t="s">
        <v>32</v>
      </c>
      <c r="O5">
        <v>0.20999999999999999</v>
      </c>
    </row>
    <row r="6">
      <c r="A6" s="25"/>
      <c r="B6" s="26"/>
      <c r="C6" s="7"/>
      <c r="D6" s="7"/>
      <c r="E6" s="7"/>
      <c r="F6" s="7"/>
      <c r="G6" s="7"/>
      <c r="H6" s="7" t="s">
        <v>33</v>
      </c>
      <c r="I6" s="7" t="s">
        <v>34</v>
      </c>
      <c r="J6" s="27"/>
    </row>
    <row r="7">
      <c r="A7" s="28">
        <v>0</v>
      </c>
      <c r="B7" s="26">
        <v>1</v>
      </c>
      <c r="C7" s="29">
        <v>2</v>
      </c>
      <c r="D7" s="7">
        <v>3</v>
      </c>
      <c r="E7" s="29">
        <v>4</v>
      </c>
      <c r="F7" s="7">
        <v>5</v>
      </c>
      <c r="G7" s="7">
        <v>6</v>
      </c>
      <c r="H7" s="7">
        <v>7</v>
      </c>
      <c r="I7" s="29">
        <v>8</v>
      </c>
      <c r="J7" s="27">
        <v>9</v>
      </c>
    </row>
    <row r="8">
      <c r="A8" s="30" t="s">
        <v>35</v>
      </c>
      <c r="B8" s="31"/>
      <c r="C8" s="32" t="s">
        <v>36</v>
      </c>
      <c r="D8" s="33"/>
      <c r="E8" s="30" t="s">
        <v>37</v>
      </c>
      <c r="F8" s="33"/>
      <c r="G8" s="33"/>
      <c r="H8" s="33"/>
      <c r="I8" s="34">
        <f>SUMIFS(I9:I12,A9:A12,"P")</f>
        <v>0</v>
      </c>
      <c r="J8" s="35"/>
    </row>
    <row r="9" ht="30">
      <c r="A9" s="36" t="s">
        <v>38</v>
      </c>
      <c r="B9" s="36">
        <v>1</v>
      </c>
      <c r="C9" s="37" t="s">
        <v>149</v>
      </c>
      <c r="D9" s="36" t="s">
        <v>40</v>
      </c>
      <c r="E9" s="38" t="s">
        <v>150</v>
      </c>
      <c r="F9" s="39" t="s">
        <v>151</v>
      </c>
      <c r="G9" s="40">
        <v>347.67000000000002</v>
      </c>
      <c r="H9" s="41">
        <v>0</v>
      </c>
      <c r="I9" s="41">
        <f>ROUND(G9*H9,P4)</f>
        <v>0</v>
      </c>
      <c r="J9" s="36"/>
      <c r="O9" s="42">
        <f>I9*0.21</f>
        <v>0</v>
      </c>
      <c r="P9">
        <v>3</v>
      </c>
    </row>
    <row r="10">
      <c r="A10" s="36" t="s">
        <v>43</v>
      </c>
      <c r="B10" s="43"/>
      <c r="C10" s="44"/>
      <c r="D10" s="44"/>
      <c r="E10" s="50" t="s">
        <v>40</v>
      </c>
      <c r="F10" s="44"/>
      <c r="G10" s="44"/>
      <c r="H10" s="44"/>
      <c r="I10" s="44"/>
      <c r="J10" s="45"/>
    </row>
    <row r="11" ht="60">
      <c r="A11" s="36" t="s">
        <v>72</v>
      </c>
      <c r="B11" s="43"/>
      <c r="C11" s="44"/>
      <c r="D11" s="44"/>
      <c r="E11" s="49" t="s">
        <v>152</v>
      </c>
      <c r="F11" s="44"/>
      <c r="G11" s="44"/>
      <c r="H11" s="44"/>
      <c r="I11" s="44"/>
      <c r="J11" s="45"/>
    </row>
    <row r="12" ht="165">
      <c r="A12" s="36" t="s">
        <v>45</v>
      </c>
      <c r="B12" s="43"/>
      <c r="C12" s="44"/>
      <c r="D12" s="44"/>
      <c r="E12" s="38" t="s">
        <v>153</v>
      </c>
      <c r="F12" s="44"/>
      <c r="G12" s="44"/>
      <c r="H12" s="44"/>
      <c r="I12" s="44"/>
      <c r="J12" s="45"/>
    </row>
    <row r="13">
      <c r="A13" s="30" t="s">
        <v>35</v>
      </c>
      <c r="B13" s="31"/>
      <c r="C13" s="32" t="s">
        <v>66</v>
      </c>
      <c r="D13" s="33"/>
      <c r="E13" s="30" t="s">
        <v>67</v>
      </c>
      <c r="F13" s="33"/>
      <c r="G13" s="33"/>
      <c r="H13" s="33"/>
      <c r="I13" s="34">
        <f>SUMIFS(I14:I49,A14:A49,"P")</f>
        <v>0</v>
      </c>
      <c r="J13" s="35"/>
    </row>
    <row r="14" ht="30">
      <c r="A14" s="36" t="s">
        <v>38</v>
      </c>
      <c r="B14" s="36">
        <v>2</v>
      </c>
      <c r="C14" s="37" t="s">
        <v>154</v>
      </c>
      <c r="D14" s="36" t="s">
        <v>40</v>
      </c>
      <c r="E14" s="38" t="s">
        <v>155</v>
      </c>
      <c r="F14" s="39" t="s">
        <v>70</v>
      </c>
      <c r="G14" s="40">
        <v>354.24000000000001</v>
      </c>
      <c r="H14" s="41">
        <v>0</v>
      </c>
      <c r="I14" s="41">
        <f>ROUND(G14*H14,P4)</f>
        <v>0</v>
      </c>
      <c r="J14" s="36"/>
      <c r="O14" s="42">
        <f>I14*0.21</f>
        <v>0</v>
      </c>
      <c r="P14">
        <v>3</v>
      </c>
    </row>
    <row r="15">
      <c r="A15" s="36" t="s">
        <v>43</v>
      </c>
      <c r="B15" s="43"/>
      <c r="C15" s="44"/>
      <c r="D15" s="44"/>
      <c r="E15" s="50" t="s">
        <v>40</v>
      </c>
      <c r="F15" s="44"/>
      <c r="G15" s="44"/>
      <c r="H15" s="44"/>
      <c r="I15" s="44"/>
      <c r="J15" s="45"/>
    </row>
    <row r="16" ht="30">
      <c r="A16" s="36" t="s">
        <v>72</v>
      </c>
      <c r="B16" s="43"/>
      <c r="C16" s="44"/>
      <c r="D16" s="44"/>
      <c r="E16" s="49" t="s">
        <v>156</v>
      </c>
      <c r="F16" s="44"/>
      <c r="G16" s="44"/>
      <c r="H16" s="44"/>
      <c r="I16" s="44"/>
      <c r="J16" s="45"/>
    </row>
    <row r="17" ht="90">
      <c r="A17" s="36" t="s">
        <v>45</v>
      </c>
      <c r="B17" s="43"/>
      <c r="C17" s="44"/>
      <c r="D17" s="44"/>
      <c r="E17" s="38" t="s">
        <v>74</v>
      </c>
      <c r="F17" s="44"/>
      <c r="G17" s="44"/>
      <c r="H17" s="44"/>
      <c r="I17" s="44"/>
      <c r="J17" s="45"/>
    </row>
    <row r="18">
      <c r="A18" s="36" t="s">
        <v>38</v>
      </c>
      <c r="B18" s="36">
        <v>3</v>
      </c>
      <c r="C18" s="37" t="s">
        <v>157</v>
      </c>
      <c r="D18" s="36" t="s">
        <v>40</v>
      </c>
      <c r="E18" s="38" t="s">
        <v>158</v>
      </c>
      <c r="F18" s="39" t="s">
        <v>79</v>
      </c>
      <c r="G18" s="40">
        <v>4428</v>
      </c>
      <c r="H18" s="41">
        <v>0</v>
      </c>
      <c r="I18" s="41">
        <f>ROUND(G18*H18,P4)</f>
        <v>0</v>
      </c>
      <c r="J18" s="36"/>
      <c r="O18" s="42">
        <f>I18*0.21</f>
        <v>0</v>
      </c>
      <c r="P18">
        <v>3</v>
      </c>
    </row>
    <row r="19">
      <c r="A19" s="36" t="s">
        <v>43</v>
      </c>
      <c r="B19" s="43"/>
      <c r="C19" s="44"/>
      <c r="D19" s="44"/>
      <c r="E19" s="50" t="s">
        <v>40</v>
      </c>
      <c r="F19" s="44"/>
      <c r="G19" s="44"/>
      <c r="H19" s="44"/>
      <c r="I19" s="44"/>
      <c r="J19" s="45"/>
    </row>
    <row r="20" ht="90">
      <c r="A20" s="36" t="s">
        <v>72</v>
      </c>
      <c r="B20" s="43"/>
      <c r="C20" s="44"/>
      <c r="D20" s="44"/>
      <c r="E20" s="49" t="s">
        <v>159</v>
      </c>
      <c r="F20" s="44"/>
      <c r="G20" s="44"/>
      <c r="H20" s="44"/>
      <c r="I20" s="44"/>
      <c r="J20" s="45"/>
    </row>
    <row r="21">
      <c r="A21" s="36" t="s">
        <v>45</v>
      </c>
      <c r="B21" s="43"/>
      <c r="C21" s="44"/>
      <c r="D21" s="44"/>
      <c r="E21" s="38" t="s">
        <v>160</v>
      </c>
      <c r="F21" s="44"/>
      <c r="G21" s="44"/>
      <c r="H21" s="44"/>
      <c r="I21" s="44"/>
      <c r="J21" s="45"/>
    </row>
    <row r="22">
      <c r="A22" s="36" t="s">
        <v>38</v>
      </c>
      <c r="B22" s="36">
        <v>4</v>
      </c>
      <c r="C22" s="37" t="s">
        <v>68</v>
      </c>
      <c r="D22" s="36" t="s">
        <v>40</v>
      </c>
      <c r="E22" s="38" t="s">
        <v>69</v>
      </c>
      <c r="F22" s="39" t="s">
        <v>70</v>
      </c>
      <c r="G22" s="40">
        <v>228.69999999999999</v>
      </c>
      <c r="H22" s="41">
        <v>0</v>
      </c>
      <c r="I22" s="41">
        <f>ROUND(G22*H22,P4)</f>
        <v>0</v>
      </c>
      <c r="J22" s="36"/>
      <c r="O22" s="42">
        <f>I22*0.21</f>
        <v>0</v>
      </c>
      <c r="P22">
        <v>3</v>
      </c>
    </row>
    <row r="23">
      <c r="A23" s="36" t="s">
        <v>43</v>
      </c>
      <c r="B23" s="43"/>
      <c r="C23" s="44"/>
      <c r="D23" s="44"/>
      <c r="E23" s="38" t="s">
        <v>71</v>
      </c>
      <c r="F23" s="44"/>
      <c r="G23" s="44"/>
      <c r="H23" s="44"/>
      <c r="I23" s="44"/>
      <c r="J23" s="45"/>
    </row>
    <row r="24" ht="45">
      <c r="A24" s="36" t="s">
        <v>72</v>
      </c>
      <c r="B24" s="43"/>
      <c r="C24" s="44"/>
      <c r="D24" s="44"/>
      <c r="E24" s="49" t="s">
        <v>161</v>
      </c>
      <c r="F24" s="44"/>
      <c r="G24" s="44"/>
      <c r="H24" s="44"/>
      <c r="I24" s="44"/>
      <c r="J24" s="45"/>
    </row>
    <row r="25" ht="90">
      <c r="A25" s="36" t="s">
        <v>45</v>
      </c>
      <c r="B25" s="43"/>
      <c r="C25" s="44"/>
      <c r="D25" s="44"/>
      <c r="E25" s="38" t="s">
        <v>74</v>
      </c>
      <c r="F25" s="44"/>
      <c r="G25" s="44"/>
      <c r="H25" s="44"/>
      <c r="I25" s="44"/>
      <c r="J25" s="45"/>
    </row>
    <row r="26">
      <c r="A26" s="36" t="s">
        <v>38</v>
      </c>
      <c r="B26" s="36">
        <v>5</v>
      </c>
      <c r="C26" s="37" t="s">
        <v>162</v>
      </c>
      <c r="D26" s="36" t="s">
        <v>40</v>
      </c>
      <c r="E26" s="38" t="s">
        <v>163</v>
      </c>
      <c r="F26" s="39" t="s">
        <v>70</v>
      </c>
      <c r="G26" s="40">
        <v>42.240000000000002</v>
      </c>
      <c r="H26" s="41">
        <v>0</v>
      </c>
      <c r="I26" s="41">
        <f>ROUND(G26*H26,P4)</f>
        <v>0</v>
      </c>
      <c r="J26" s="36"/>
      <c r="O26" s="42">
        <f>I26*0.21</f>
        <v>0</v>
      </c>
      <c r="P26">
        <v>3</v>
      </c>
    </row>
    <row r="27">
      <c r="A27" s="36" t="s">
        <v>43</v>
      </c>
      <c r="B27" s="43"/>
      <c r="C27" s="44"/>
      <c r="D27" s="44"/>
      <c r="E27" s="50" t="s">
        <v>40</v>
      </c>
      <c r="F27" s="44"/>
      <c r="G27" s="44"/>
      <c r="H27" s="44"/>
      <c r="I27" s="44"/>
      <c r="J27" s="45"/>
    </row>
    <row r="28">
      <c r="A28" s="36" t="s">
        <v>72</v>
      </c>
      <c r="B28" s="43"/>
      <c r="C28" s="44"/>
      <c r="D28" s="44"/>
      <c r="E28" s="49" t="s">
        <v>164</v>
      </c>
      <c r="F28" s="44"/>
      <c r="G28" s="44"/>
      <c r="H28" s="44"/>
      <c r="I28" s="44"/>
      <c r="J28" s="45"/>
    </row>
    <row r="29" ht="90">
      <c r="A29" s="36" t="s">
        <v>45</v>
      </c>
      <c r="B29" s="43"/>
      <c r="C29" s="44"/>
      <c r="D29" s="44"/>
      <c r="E29" s="38" t="s">
        <v>165</v>
      </c>
      <c r="F29" s="44"/>
      <c r="G29" s="44"/>
      <c r="H29" s="44"/>
      <c r="I29" s="44"/>
      <c r="J29" s="45"/>
    </row>
    <row r="30">
      <c r="A30" s="36" t="s">
        <v>38</v>
      </c>
      <c r="B30" s="36">
        <v>6</v>
      </c>
      <c r="C30" s="37" t="s">
        <v>166</v>
      </c>
      <c r="D30" s="36" t="s">
        <v>40</v>
      </c>
      <c r="E30" s="38" t="s">
        <v>167</v>
      </c>
      <c r="F30" s="39" t="s">
        <v>112</v>
      </c>
      <c r="G30" s="40">
        <v>479</v>
      </c>
      <c r="H30" s="41">
        <v>0</v>
      </c>
      <c r="I30" s="41">
        <f>ROUND(G30*H30,P4)</f>
        <v>0</v>
      </c>
      <c r="J30" s="36"/>
      <c r="O30" s="42">
        <f>I30*0.21</f>
        <v>0</v>
      </c>
      <c r="P30">
        <v>3</v>
      </c>
    </row>
    <row r="31">
      <c r="A31" s="36" t="s">
        <v>43</v>
      </c>
      <c r="B31" s="43"/>
      <c r="C31" s="44"/>
      <c r="D31" s="44"/>
      <c r="E31" s="38" t="s">
        <v>168</v>
      </c>
      <c r="F31" s="44"/>
      <c r="G31" s="44"/>
      <c r="H31" s="44"/>
      <c r="I31" s="44"/>
      <c r="J31" s="45"/>
    </row>
    <row r="32" ht="75">
      <c r="A32" s="36" t="s">
        <v>72</v>
      </c>
      <c r="B32" s="43"/>
      <c r="C32" s="44"/>
      <c r="D32" s="44"/>
      <c r="E32" s="49" t="s">
        <v>169</v>
      </c>
      <c r="F32" s="44"/>
      <c r="G32" s="44"/>
      <c r="H32" s="44"/>
      <c r="I32" s="44"/>
      <c r="J32" s="45"/>
    </row>
    <row r="33" ht="90">
      <c r="A33" s="36" t="s">
        <v>45</v>
      </c>
      <c r="B33" s="43"/>
      <c r="C33" s="44"/>
      <c r="D33" s="44"/>
      <c r="E33" s="38" t="s">
        <v>165</v>
      </c>
      <c r="F33" s="44"/>
      <c r="G33" s="44"/>
      <c r="H33" s="44"/>
      <c r="I33" s="44"/>
      <c r="J33" s="45"/>
    </row>
    <row r="34">
      <c r="A34" s="36" t="s">
        <v>38</v>
      </c>
      <c r="B34" s="36">
        <v>7</v>
      </c>
      <c r="C34" s="37" t="s">
        <v>170</v>
      </c>
      <c r="D34" s="36" t="s">
        <v>40</v>
      </c>
      <c r="E34" s="38" t="s">
        <v>171</v>
      </c>
      <c r="F34" s="39" t="s">
        <v>70</v>
      </c>
      <c r="G34" s="40">
        <v>31.199999999999999</v>
      </c>
      <c r="H34" s="41">
        <v>0</v>
      </c>
      <c r="I34" s="41">
        <f>ROUND(G34*H34,P4)</f>
        <v>0</v>
      </c>
      <c r="J34" s="36"/>
      <c r="O34" s="42">
        <f>I34*0.21</f>
        <v>0</v>
      </c>
      <c r="P34">
        <v>3</v>
      </c>
    </row>
    <row r="35">
      <c r="A35" s="36" t="s">
        <v>43</v>
      </c>
      <c r="B35" s="43"/>
      <c r="C35" s="44"/>
      <c r="D35" s="44"/>
      <c r="E35" s="50" t="s">
        <v>40</v>
      </c>
      <c r="F35" s="44"/>
      <c r="G35" s="44"/>
      <c r="H35" s="44"/>
      <c r="I35" s="44"/>
      <c r="J35" s="45"/>
    </row>
    <row r="36">
      <c r="A36" s="36" t="s">
        <v>72</v>
      </c>
      <c r="B36" s="43"/>
      <c r="C36" s="44"/>
      <c r="D36" s="44"/>
      <c r="E36" s="49" t="s">
        <v>172</v>
      </c>
      <c r="F36" s="44"/>
      <c r="G36" s="44"/>
      <c r="H36" s="44"/>
      <c r="I36" s="44"/>
      <c r="J36" s="45"/>
    </row>
    <row r="37" ht="405">
      <c r="A37" s="36" t="s">
        <v>45</v>
      </c>
      <c r="B37" s="43"/>
      <c r="C37" s="44"/>
      <c r="D37" s="44"/>
      <c r="E37" s="38" t="s">
        <v>173</v>
      </c>
      <c r="F37" s="44"/>
      <c r="G37" s="44"/>
      <c r="H37" s="44"/>
      <c r="I37" s="44"/>
      <c r="J37" s="45"/>
    </row>
    <row r="38">
      <c r="A38" s="36" t="s">
        <v>38</v>
      </c>
      <c r="B38" s="36">
        <v>8</v>
      </c>
      <c r="C38" s="37" t="s">
        <v>174</v>
      </c>
      <c r="D38" s="36" t="s">
        <v>40</v>
      </c>
      <c r="E38" s="38" t="s">
        <v>175</v>
      </c>
      <c r="F38" s="39" t="s">
        <v>70</v>
      </c>
      <c r="G38" s="40">
        <v>31.199999999999999</v>
      </c>
      <c r="H38" s="41">
        <v>0</v>
      </c>
      <c r="I38" s="41">
        <f>ROUND(G38*H38,P4)</f>
        <v>0</v>
      </c>
      <c r="J38" s="36"/>
      <c r="O38" s="42">
        <f>I38*0.21</f>
        <v>0</v>
      </c>
      <c r="P38">
        <v>3</v>
      </c>
    </row>
    <row r="39">
      <c r="A39" s="36" t="s">
        <v>43</v>
      </c>
      <c r="B39" s="43"/>
      <c r="C39" s="44"/>
      <c r="D39" s="44"/>
      <c r="E39" s="50" t="s">
        <v>40</v>
      </c>
      <c r="F39" s="44"/>
      <c r="G39" s="44"/>
      <c r="H39" s="44"/>
      <c r="I39" s="44"/>
      <c r="J39" s="45"/>
    </row>
    <row r="40">
      <c r="A40" s="36" t="s">
        <v>72</v>
      </c>
      <c r="B40" s="43"/>
      <c r="C40" s="44"/>
      <c r="D40" s="44"/>
      <c r="E40" s="49" t="s">
        <v>176</v>
      </c>
      <c r="F40" s="44"/>
      <c r="G40" s="44"/>
      <c r="H40" s="44"/>
      <c r="I40" s="44"/>
      <c r="J40" s="45"/>
    </row>
    <row r="41" ht="240">
      <c r="A41" s="36" t="s">
        <v>45</v>
      </c>
      <c r="B41" s="43"/>
      <c r="C41" s="44"/>
      <c r="D41" s="44"/>
      <c r="E41" s="38" t="s">
        <v>177</v>
      </c>
      <c r="F41" s="44"/>
      <c r="G41" s="44"/>
      <c r="H41" s="44"/>
      <c r="I41" s="44"/>
      <c r="J41" s="45"/>
    </row>
    <row r="42">
      <c r="A42" s="36" t="s">
        <v>38</v>
      </c>
      <c r="B42" s="36">
        <v>9</v>
      </c>
      <c r="C42" s="37" t="s">
        <v>178</v>
      </c>
      <c r="D42" s="36" t="s">
        <v>40</v>
      </c>
      <c r="E42" s="38" t="s">
        <v>179</v>
      </c>
      <c r="F42" s="39" t="s">
        <v>70</v>
      </c>
      <c r="G42" s="40">
        <v>18.719999999999999</v>
      </c>
      <c r="H42" s="41">
        <v>0</v>
      </c>
      <c r="I42" s="41">
        <f>ROUND(G42*H42,P4)</f>
        <v>0</v>
      </c>
      <c r="J42" s="36"/>
      <c r="O42" s="42">
        <f>I42*0.21</f>
        <v>0</v>
      </c>
      <c r="P42">
        <v>3</v>
      </c>
    </row>
    <row r="43">
      <c r="A43" s="36" t="s">
        <v>43</v>
      </c>
      <c r="B43" s="43"/>
      <c r="C43" s="44"/>
      <c r="D43" s="44"/>
      <c r="E43" s="50" t="s">
        <v>40</v>
      </c>
      <c r="F43" s="44"/>
      <c r="G43" s="44"/>
      <c r="H43" s="44"/>
      <c r="I43" s="44"/>
      <c r="J43" s="45"/>
    </row>
    <row r="44">
      <c r="A44" s="36" t="s">
        <v>72</v>
      </c>
      <c r="B44" s="43"/>
      <c r="C44" s="44"/>
      <c r="D44" s="44"/>
      <c r="E44" s="49" t="s">
        <v>180</v>
      </c>
      <c r="F44" s="44"/>
      <c r="G44" s="44"/>
      <c r="H44" s="44"/>
      <c r="I44" s="44"/>
      <c r="J44" s="45"/>
    </row>
    <row r="45" ht="300">
      <c r="A45" s="36" t="s">
        <v>45</v>
      </c>
      <c r="B45" s="43"/>
      <c r="C45" s="44"/>
      <c r="D45" s="44"/>
      <c r="E45" s="38" t="s">
        <v>181</v>
      </c>
      <c r="F45" s="44"/>
      <c r="G45" s="44"/>
      <c r="H45" s="44"/>
      <c r="I45" s="44"/>
      <c r="J45" s="45"/>
    </row>
    <row r="46">
      <c r="A46" s="36" t="s">
        <v>38</v>
      </c>
      <c r="B46" s="36">
        <v>10</v>
      </c>
      <c r="C46" s="37" t="s">
        <v>182</v>
      </c>
      <c r="D46" s="36" t="s">
        <v>40</v>
      </c>
      <c r="E46" s="38" t="s">
        <v>183</v>
      </c>
      <c r="F46" s="39" t="s">
        <v>70</v>
      </c>
      <c r="G46" s="40">
        <v>10.4</v>
      </c>
      <c r="H46" s="41">
        <v>0</v>
      </c>
      <c r="I46" s="41">
        <f>ROUND(G46*H46,P4)</f>
        <v>0</v>
      </c>
      <c r="J46" s="36"/>
      <c r="O46" s="42">
        <f>I46*0.21</f>
        <v>0</v>
      </c>
      <c r="P46">
        <v>3</v>
      </c>
    </row>
    <row r="47">
      <c r="A47" s="36" t="s">
        <v>43</v>
      </c>
      <c r="B47" s="43"/>
      <c r="C47" s="44"/>
      <c r="D47" s="44"/>
      <c r="E47" s="50" t="s">
        <v>40</v>
      </c>
      <c r="F47" s="44"/>
      <c r="G47" s="44"/>
      <c r="H47" s="44"/>
      <c r="I47" s="44"/>
      <c r="J47" s="45"/>
    </row>
    <row r="48">
      <c r="A48" s="36" t="s">
        <v>72</v>
      </c>
      <c r="B48" s="43"/>
      <c r="C48" s="44"/>
      <c r="D48" s="44"/>
      <c r="E48" s="49" t="s">
        <v>184</v>
      </c>
      <c r="F48" s="44"/>
      <c r="G48" s="44"/>
      <c r="H48" s="44"/>
      <c r="I48" s="44"/>
      <c r="J48" s="45"/>
    </row>
    <row r="49" ht="390">
      <c r="A49" s="36" t="s">
        <v>45</v>
      </c>
      <c r="B49" s="43"/>
      <c r="C49" s="44"/>
      <c r="D49" s="44"/>
      <c r="E49" s="38" t="s">
        <v>185</v>
      </c>
      <c r="F49" s="44"/>
      <c r="G49" s="44"/>
      <c r="H49" s="44"/>
      <c r="I49" s="44"/>
      <c r="J49" s="45"/>
    </row>
    <row r="50">
      <c r="A50" s="30" t="s">
        <v>35</v>
      </c>
      <c r="B50" s="31"/>
      <c r="C50" s="32" t="s">
        <v>186</v>
      </c>
      <c r="D50" s="33"/>
      <c r="E50" s="30" t="s">
        <v>187</v>
      </c>
      <c r="F50" s="33"/>
      <c r="G50" s="33"/>
      <c r="H50" s="33"/>
      <c r="I50" s="34">
        <f>SUMIFS(I51:I54,A51:A54,"P")</f>
        <v>0</v>
      </c>
      <c r="J50" s="35"/>
    </row>
    <row r="51">
      <c r="A51" s="36" t="s">
        <v>38</v>
      </c>
      <c r="B51" s="36">
        <v>11</v>
      </c>
      <c r="C51" s="37" t="s">
        <v>188</v>
      </c>
      <c r="D51" s="36" t="s">
        <v>40</v>
      </c>
      <c r="E51" s="38" t="s">
        <v>189</v>
      </c>
      <c r="F51" s="39" t="s">
        <v>70</v>
      </c>
      <c r="G51" s="40">
        <v>2.0800000000000001</v>
      </c>
      <c r="H51" s="41">
        <v>0</v>
      </c>
      <c r="I51" s="41">
        <f>ROUND(G51*H51,P4)</f>
        <v>0</v>
      </c>
      <c r="J51" s="36"/>
      <c r="O51" s="42">
        <f>I51*0.21</f>
        <v>0</v>
      </c>
      <c r="P51">
        <v>3</v>
      </c>
    </row>
    <row r="52">
      <c r="A52" s="36" t="s">
        <v>43</v>
      </c>
      <c r="B52" s="43"/>
      <c r="C52" s="44"/>
      <c r="D52" s="44"/>
      <c r="E52" s="50" t="s">
        <v>40</v>
      </c>
      <c r="F52" s="44"/>
      <c r="G52" s="44"/>
      <c r="H52" s="44"/>
      <c r="I52" s="44"/>
      <c r="J52" s="45"/>
    </row>
    <row r="53">
      <c r="A53" s="36" t="s">
        <v>72</v>
      </c>
      <c r="B53" s="43"/>
      <c r="C53" s="44"/>
      <c r="D53" s="44"/>
      <c r="E53" s="49" t="s">
        <v>190</v>
      </c>
      <c r="F53" s="44"/>
      <c r="G53" s="44"/>
      <c r="H53" s="44"/>
      <c r="I53" s="44"/>
      <c r="J53" s="45"/>
    </row>
    <row r="54" ht="60">
      <c r="A54" s="36" t="s">
        <v>45</v>
      </c>
      <c r="B54" s="43"/>
      <c r="C54" s="44"/>
      <c r="D54" s="44"/>
      <c r="E54" s="38" t="s">
        <v>191</v>
      </c>
      <c r="F54" s="44"/>
      <c r="G54" s="44"/>
      <c r="H54" s="44"/>
      <c r="I54" s="44"/>
      <c r="J54" s="45"/>
    </row>
    <row r="55">
      <c r="A55" s="30" t="s">
        <v>35</v>
      </c>
      <c r="B55" s="31"/>
      <c r="C55" s="32" t="s">
        <v>82</v>
      </c>
      <c r="D55" s="33"/>
      <c r="E55" s="30" t="s">
        <v>83</v>
      </c>
      <c r="F55" s="33"/>
      <c r="G55" s="33"/>
      <c r="H55" s="33"/>
      <c r="I55" s="34">
        <f>SUMIFS(I56:I87,A56:A87,"P")</f>
        <v>0</v>
      </c>
      <c r="J55" s="35"/>
    </row>
    <row r="56">
      <c r="A56" s="36" t="s">
        <v>38</v>
      </c>
      <c r="B56" s="36">
        <v>12</v>
      </c>
      <c r="C56" s="37" t="s">
        <v>192</v>
      </c>
      <c r="D56" s="36" t="s">
        <v>40</v>
      </c>
      <c r="E56" s="38" t="s">
        <v>193</v>
      </c>
      <c r="F56" s="39" t="s">
        <v>79</v>
      </c>
      <c r="G56" s="40">
        <v>3425.6999999999998</v>
      </c>
      <c r="H56" s="41">
        <v>0</v>
      </c>
      <c r="I56" s="41">
        <f>ROUND(G56*H56,P4)</f>
        <v>0</v>
      </c>
      <c r="J56" s="36"/>
      <c r="O56" s="42">
        <f>I56*0.21</f>
        <v>0</v>
      </c>
      <c r="P56">
        <v>3</v>
      </c>
    </row>
    <row r="57">
      <c r="A57" s="36" t="s">
        <v>43</v>
      </c>
      <c r="B57" s="43"/>
      <c r="C57" s="44"/>
      <c r="D57" s="44"/>
      <c r="E57" s="38" t="s">
        <v>194</v>
      </c>
      <c r="F57" s="44"/>
      <c r="G57" s="44"/>
      <c r="H57" s="44"/>
      <c r="I57" s="44"/>
      <c r="J57" s="45"/>
    </row>
    <row r="58" ht="105">
      <c r="A58" s="36" t="s">
        <v>72</v>
      </c>
      <c r="B58" s="43"/>
      <c r="C58" s="44"/>
      <c r="D58" s="44"/>
      <c r="E58" s="49" t="s">
        <v>195</v>
      </c>
      <c r="F58" s="44"/>
      <c r="G58" s="44"/>
      <c r="H58" s="44"/>
      <c r="I58" s="44"/>
      <c r="J58" s="45"/>
    </row>
    <row r="59" ht="90">
      <c r="A59" s="36" t="s">
        <v>45</v>
      </c>
      <c r="B59" s="43"/>
      <c r="C59" s="44"/>
      <c r="D59" s="44"/>
      <c r="E59" s="38" t="s">
        <v>196</v>
      </c>
      <c r="F59" s="44"/>
      <c r="G59" s="44"/>
      <c r="H59" s="44"/>
      <c r="I59" s="44"/>
      <c r="J59" s="45"/>
    </row>
    <row r="60">
      <c r="A60" s="36" t="s">
        <v>38</v>
      </c>
      <c r="B60" s="36">
        <v>13</v>
      </c>
      <c r="C60" s="37" t="s">
        <v>197</v>
      </c>
      <c r="D60" s="36" t="s">
        <v>40</v>
      </c>
      <c r="E60" s="38" t="s">
        <v>198</v>
      </c>
      <c r="F60" s="39" t="s">
        <v>79</v>
      </c>
      <c r="G60" s="40">
        <v>352</v>
      </c>
      <c r="H60" s="41">
        <v>0</v>
      </c>
      <c r="I60" s="41">
        <f>ROUND(G60*H60,P4)</f>
        <v>0</v>
      </c>
      <c r="J60" s="36"/>
      <c r="O60" s="42">
        <f>I60*0.21</f>
        <v>0</v>
      </c>
      <c r="P60">
        <v>3</v>
      </c>
    </row>
    <row r="61">
      <c r="A61" s="36" t="s">
        <v>43</v>
      </c>
      <c r="B61" s="43"/>
      <c r="C61" s="44"/>
      <c r="D61" s="44"/>
      <c r="E61" s="38" t="s">
        <v>199</v>
      </c>
      <c r="F61" s="44"/>
      <c r="G61" s="44"/>
      <c r="H61" s="44"/>
      <c r="I61" s="44"/>
      <c r="J61" s="45"/>
    </row>
    <row r="62">
      <c r="A62" s="36" t="s">
        <v>72</v>
      </c>
      <c r="B62" s="43"/>
      <c r="C62" s="44"/>
      <c r="D62" s="44"/>
      <c r="E62" s="49" t="s">
        <v>200</v>
      </c>
      <c r="F62" s="44"/>
      <c r="G62" s="44"/>
      <c r="H62" s="44"/>
      <c r="I62" s="44"/>
      <c r="J62" s="45"/>
    </row>
    <row r="63" ht="120">
      <c r="A63" s="36" t="s">
        <v>45</v>
      </c>
      <c r="B63" s="43"/>
      <c r="C63" s="44"/>
      <c r="D63" s="44"/>
      <c r="E63" s="38" t="s">
        <v>201</v>
      </c>
      <c r="F63" s="44"/>
      <c r="G63" s="44"/>
      <c r="H63" s="44"/>
      <c r="I63" s="44"/>
      <c r="J63" s="45"/>
    </row>
    <row r="64">
      <c r="A64" s="36" t="s">
        <v>38</v>
      </c>
      <c r="B64" s="36">
        <v>14</v>
      </c>
      <c r="C64" s="37" t="s">
        <v>202</v>
      </c>
      <c r="D64" s="36" t="s">
        <v>40</v>
      </c>
      <c r="E64" s="38" t="s">
        <v>203</v>
      </c>
      <c r="F64" s="39" t="s">
        <v>79</v>
      </c>
      <c r="G64" s="40">
        <v>3425.6999999999998</v>
      </c>
      <c r="H64" s="41">
        <v>0</v>
      </c>
      <c r="I64" s="41">
        <f>ROUND(G64*H64,P4)</f>
        <v>0</v>
      </c>
      <c r="J64" s="36"/>
      <c r="O64" s="42">
        <f>I64*0.21</f>
        <v>0</v>
      </c>
      <c r="P64">
        <v>3</v>
      </c>
    </row>
    <row r="65">
      <c r="A65" s="36" t="s">
        <v>43</v>
      </c>
      <c r="B65" s="43"/>
      <c r="C65" s="44"/>
      <c r="D65" s="44"/>
      <c r="E65" s="50" t="s">
        <v>40</v>
      </c>
      <c r="F65" s="44"/>
      <c r="G65" s="44"/>
      <c r="H65" s="44"/>
      <c r="I65" s="44"/>
      <c r="J65" s="45"/>
    </row>
    <row r="66" ht="105">
      <c r="A66" s="36" t="s">
        <v>72</v>
      </c>
      <c r="B66" s="43"/>
      <c r="C66" s="44"/>
      <c r="D66" s="44"/>
      <c r="E66" s="49" t="s">
        <v>195</v>
      </c>
      <c r="F66" s="44"/>
      <c r="G66" s="44"/>
      <c r="H66" s="44"/>
      <c r="I66" s="44"/>
      <c r="J66" s="45"/>
    </row>
    <row r="67" ht="75">
      <c r="A67" s="36" t="s">
        <v>45</v>
      </c>
      <c r="B67" s="43"/>
      <c r="C67" s="44"/>
      <c r="D67" s="44"/>
      <c r="E67" s="38" t="s">
        <v>88</v>
      </c>
      <c r="F67" s="44"/>
      <c r="G67" s="44"/>
      <c r="H67" s="44"/>
      <c r="I67" s="44"/>
      <c r="J67" s="45"/>
    </row>
    <row r="68">
      <c r="A68" s="36" t="s">
        <v>38</v>
      </c>
      <c r="B68" s="36">
        <v>15</v>
      </c>
      <c r="C68" s="37" t="s">
        <v>84</v>
      </c>
      <c r="D68" s="36" t="s">
        <v>40</v>
      </c>
      <c r="E68" s="38" t="s">
        <v>85</v>
      </c>
      <c r="F68" s="39" t="s">
        <v>79</v>
      </c>
      <c r="G68" s="40">
        <v>3595.6999999999998</v>
      </c>
      <c r="H68" s="41">
        <v>0</v>
      </c>
      <c r="I68" s="41">
        <f>ROUND(G68*H68,P4)</f>
        <v>0</v>
      </c>
      <c r="J68" s="36"/>
      <c r="O68" s="42">
        <f>I68*0.21</f>
        <v>0</v>
      </c>
      <c r="P68">
        <v>3</v>
      </c>
    </row>
    <row r="69">
      <c r="A69" s="36" t="s">
        <v>43</v>
      </c>
      <c r="B69" s="43"/>
      <c r="C69" s="44"/>
      <c r="D69" s="44"/>
      <c r="E69" s="50" t="s">
        <v>40</v>
      </c>
      <c r="F69" s="44"/>
      <c r="G69" s="44"/>
      <c r="H69" s="44"/>
      <c r="I69" s="44"/>
      <c r="J69" s="45"/>
    </row>
    <row r="70" ht="120">
      <c r="A70" s="36" t="s">
        <v>72</v>
      </c>
      <c r="B70" s="43"/>
      <c r="C70" s="44"/>
      <c r="D70" s="44"/>
      <c r="E70" s="49" t="s">
        <v>204</v>
      </c>
      <c r="F70" s="44"/>
      <c r="G70" s="44"/>
      <c r="H70" s="44"/>
      <c r="I70" s="44"/>
      <c r="J70" s="45"/>
    </row>
    <row r="71" ht="75">
      <c r="A71" s="36" t="s">
        <v>45</v>
      </c>
      <c r="B71" s="43"/>
      <c r="C71" s="44"/>
      <c r="D71" s="44"/>
      <c r="E71" s="38" t="s">
        <v>88</v>
      </c>
      <c r="F71" s="44"/>
      <c r="G71" s="44"/>
      <c r="H71" s="44"/>
      <c r="I71" s="44"/>
      <c r="J71" s="45"/>
    </row>
    <row r="72" ht="30">
      <c r="A72" s="36" t="s">
        <v>38</v>
      </c>
      <c r="B72" s="36">
        <v>16</v>
      </c>
      <c r="C72" s="37" t="s">
        <v>96</v>
      </c>
      <c r="D72" s="36" t="s">
        <v>40</v>
      </c>
      <c r="E72" s="38" t="s">
        <v>97</v>
      </c>
      <c r="F72" s="39" t="s">
        <v>79</v>
      </c>
      <c r="G72" s="40">
        <v>3425.6999999999998</v>
      </c>
      <c r="H72" s="41">
        <v>0</v>
      </c>
      <c r="I72" s="41">
        <f>ROUND(G72*H72,P4)</f>
        <v>0</v>
      </c>
      <c r="J72" s="36"/>
      <c r="O72" s="42">
        <f>I72*0.21</f>
        <v>0</v>
      </c>
      <c r="P72">
        <v>3</v>
      </c>
    </row>
    <row r="73">
      <c r="A73" s="36" t="s">
        <v>43</v>
      </c>
      <c r="B73" s="43"/>
      <c r="C73" s="44"/>
      <c r="D73" s="44"/>
      <c r="E73" s="50" t="s">
        <v>40</v>
      </c>
      <c r="F73" s="44"/>
      <c r="G73" s="44"/>
      <c r="H73" s="44"/>
      <c r="I73" s="44"/>
      <c r="J73" s="45"/>
    </row>
    <row r="74" ht="105">
      <c r="A74" s="36" t="s">
        <v>72</v>
      </c>
      <c r="B74" s="43"/>
      <c r="C74" s="44"/>
      <c r="D74" s="44"/>
      <c r="E74" s="49" t="s">
        <v>195</v>
      </c>
      <c r="F74" s="44"/>
      <c r="G74" s="44"/>
      <c r="H74" s="44"/>
      <c r="I74" s="44"/>
      <c r="J74" s="45"/>
    </row>
    <row r="75" ht="165">
      <c r="A75" s="36" t="s">
        <v>45</v>
      </c>
      <c r="B75" s="43"/>
      <c r="C75" s="44"/>
      <c r="D75" s="44"/>
      <c r="E75" s="38" t="s">
        <v>99</v>
      </c>
      <c r="F75" s="44"/>
      <c r="G75" s="44"/>
      <c r="H75" s="44"/>
      <c r="I75" s="44"/>
      <c r="J75" s="45"/>
    </row>
    <row r="76" ht="30">
      <c r="A76" s="36" t="s">
        <v>38</v>
      </c>
      <c r="B76" s="36">
        <v>17</v>
      </c>
      <c r="C76" s="37" t="s">
        <v>100</v>
      </c>
      <c r="D76" s="36" t="s">
        <v>40</v>
      </c>
      <c r="E76" s="38" t="s">
        <v>101</v>
      </c>
      <c r="F76" s="39" t="s">
        <v>79</v>
      </c>
      <c r="G76" s="40">
        <v>170</v>
      </c>
      <c r="H76" s="41">
        <v>0</v>
      </c>
      <c r="I76" s="41">
        <f>ROUND(G76*H76,P4)</f>
        <v>0</v>
      </c>
      <c r="J76" s="36"/>
      <c r="O76" s="42">
        <f>I76*0.21</f>
        <v>0</v>
      </c>
      <c r="P76">
        <v>3</v>
      </c>
    </row>
    <row r="77">
      <c r="A77" s="36" t="s">
        <v>43</v>
      </c>
      <c r="B77" s="43"/>
      <c r="C77" s="44"/>
      <c r="D77" s="44"/>
      <c r="E77" s="50" t="s">
        <v>40</v>
      </c>
      <c r="F77" s="44"/>
      <c r="G77" s="44"/>
      <c r="H77" s="44"/>
      <c r="I77" s="44"/>
      <c r="J77" s="45"/>
    </row>
    <row r="78">
      <c r="A78" s="36" t="s">
        <v>72</v>
      </c>
      <c r="B78" s="43"/>
      <c r="C78" s="44"/>
      <c r="D78" s="44"/>
      <c r="E78" s="49" t="s">
        <v>205</v>
      </c>
      <c r="F78" s="44"/>
      <c r="G78" s="44"/>
      <c r="H78" s="44"/>
      <c r="I78" s="44"/>
      <c r="J78" s="45"/>
    </row>
    <row r="79" ht="165">
      <c r="A79" s="36" t="s">
        <v>45</v>
      </c>
      <c r="B79" s="43"/>
      <c r="C79" s="44"/>
      <c r="D79" s="44"/>
      <c r="E79" s="38" t="s">
        <v>99</v>
      </c>
      <c r="F79" s="44"/>
      <c r="G79" s="44"/>
      <c r="H79" s="44"/>
      <c r="I79" s="44"/>
      <c r="J79" s="45"/>
    </row>
    <row r="80">
      <c r="A80" s="36" t="s">
        <v>38</v>
      </c>
      <c r="B80" s="36">
        <v>18</v>
      </c>
      <c r="C80" s="37" t="s">
        <v>206</v>
      </c>
      <c r="D80" s="36" t="s">
        <v>40</v>
      </c>
      <c r="E80" s="38" t="s">
        <v>207</v>
      </c>
      <c r="F80" s="39" t="s">
        <v>79</v>
      </c>
      <c r="G80" s="40">
        <v>3425.6999999999998</v>
      </c>
      <c r="H80" s="41">
        <v>0</v>
      </c>
      <c r="I80" s="41">
        <f>ROUND(G80*H80,P4)</f>
        <v>0</v>
      </c>
      <c r="J80" s="36"/>
      <c r="O80" s="42">
        <f>I80*0.21</f>
        <v>0</v>
      </c>
      <c r="P80">
        <v>3</v>
      </c>
    </row>
    <row r="81">
      <c r="A81" s="36" t="s">
        <v>43</v>
      </c>
      <c r="B81" s="43"/>
      <c r="C81" s="44"/>
      <c r="D81" s="44"/>
      <c r="E81" s="50" t="s">
        <v>40</v>
      </c>
      <c r="F81" s="44"/>
      <c r="G81" s="44"/>
      <c r="H81" s="44"/>
      <c r="I81" s="44"/>
      <c r="J81" s="45"/>
    </row>
    <row r="82" ht="105">
      <c r="A82" s="36" t="s">
        <v>72</v>
      </c>
      <c r="B82" s="43"/>
      <c r="C82" s="44"/>
      <c r="D82" s="44"/>
      <c r="E82" s="49" t="s">
        <v>195</v>
      </c>
      <c r="F82" s="44"/>
      <c r="G82" s="44"/>
      <c r="H82" s="44"/>
      <c r="I82" s="44"/>
      <c r="J82" s="45"/>
    </row>
    <row r="83" ht="165">
      <c r="A83" s="36" t="s">
        <v>45</v>
      </c>
      <c r="B83" s="43"/>
      <c r="C83" s="44"/>
      <c r="D83" s="44"/>
      <c r="E83" s="38" t="s">
        <v>99</v>
      </c>
      <c r="F83" s="44"/>
      <c r="G83" s="44"/>
      <c r="H83" s="44"/>
      <c r="I83" s="44"/>
      <c r="J83" s="45"/>
    </row>
    <row r="84">
      <c r="A84" s="36" t="s">
        <v>38</v>
      </c>
      <c r="B84" s="36">
        <v>19</v>
      </c>
      <c r="C84" s="37" t="s">
        <v>115</v>
      </c>
      <c r="D84" s="36" t="s">
        <v>40</v>
      </c>
      <c r="E84" s="38" t="s">
        <v>116</v>
      </c>
      <c r="F84" s="39" t="s">
        <v>112</v>
      </c>
      <c r="G84" s="40">
        <v>125.5</v>
      </c>
      <c r="H84" s="41">
        <v>0</v>
      </c>
      <c r="I84" s="41">
        <f>ROUND(G84*H84,P4)</f>
        <v>0</v>
      </c>
      <c r="J84" s="36"/>
      <c r="O84" s="42">
        <f>I84*0.21</f>
        <v>0</v>
      </c>
      <c r="P84">
        <v>3</v>
      </c>
    </row>
    <row r="85">
      <c r="A85" s="36" t="s">
        <v>43</v>
      </c>
      <c r="B85" s="43"/>
      <c r="C85" s="44"/>
      <c r="D85" s="44"/>
      <c r="E85" s="50" t="s">
        <v>40</v>
      </c>
      <c r="F85" s="44"/>
      <c r="G85" s="44"/>
      <c r="H85" s="44"/>
      <c r="I85" s="44"/>
      <c r="J85" s="45"/>
    </row>
    <row r="86">
      <c r="A86" s="36" t="s">
        <v>72</v>
      </c>
      <c r="B86" s="43"/>
      <c r="C86" s="44"/>
      <c r="D86" s="44"/>
      <c r="E86" s="49" t="s">
        <v>208</v>
      </c>
      <c r="F86" s="44"/>
      <c r="G86" s="44"/>
      <c r="H86" s="44"/>
      <c r="I86" s="44"/>
      <c r="J86" s="45"/>
    </row>
    <row r="87" ht="45">
      <c r="A87" s="36" t="s">
        <v>45</v>
      </c>
      <c r="B87" s="43"/>
      <c r="C87" s="44"/>
      <c r="D87" s="44"/>
      <c r="E87" s="38" t="s">
        <v>118</v>
      </c>
      <c r="F87" s="44"/>
      <c r="G87" s="44"/>
      <c r="H87" s="44"/>
      <c r="I87" s="44"/>
      <c r="J87" s="45"/>
    </row>
    <row r="88">
      <c r="A88" s="30" t="s">
        <v>35</v>
      </c>
      <c r="B88" s="31"/>
      <c r="C88" s="32" t="s">
        <v>119</v>
      </c>
      <c r="D88" s="33"/>
      <c r="E88" s="30" t="s">
        <v>120</v>
      </c>
      <c r="F88" s="33"/>
      <c r="G88" s="33"/>
      <c r="H88" s="33"/>
      <c r="I88" s="34">
        <f>SUMIFS(I89:I96,A89:A96,"P")</f>
        <v>0</v>
      </c>
      <c r="J88" s="35"/>
    </row>
    <row r="89">
      <c r="A89" s="36" t="s">
        <v>38</v>
      </c>
      <c r="B89" s="36">
        <v>20</v>
      </c>
      <c r="C89" s="37" t="s">
        <v>209</v>
      </c>
      <c r="D89" s="36" t="s">
        <v>40</v>
      </c>
      <c r="E89" s="38" t="s">
        <v>210</v>
      </c>
      <c r="F89" s="39" t="s">
        <v>112</v>
      </c>
      <c r="G89" s="40">
        <v>26</v>
      </c>
      <c r="H89" s="41">
        <v>0</v>
      </c>
      <c r="I89" s="41">
        <f>ROUND(G89*H89,P4)</f>
        <v>0</v>
      </c>
      <c r="J89" s="36"/>
      <c r="O89" s="42">
        <f>I89*0.21</f>
        <v>0</v>
      </c>
      <c r="P89">
        <v>3</v>
      </c>
    </row>
    <row r="90">
      <c r="A90" s="36" t="s">
        <v>43</v>
      </c>
      <c r="B90" s="43"/>
      <c r="C90" s="44"/>
      <c r="D90" s="44"/>
      <c r="E90" s="50" t="s">
        <v>40</v>
      </c>
      <c r="F90" s="44"/>
      <c r="G90" s="44"/>
      <c r="H90" s="44"/>
      <c r="I90" s="44"/>
      <c r="J90" s="45"/>
    </row>
    <row r="91">
      <c r="A91" s="36" t="s">
        <v>72</v>
      </c>
      <c r="B91" s="43"/>
      <c r="C91" s="44"/>
      <c r="D91" s="44"/>
      <c r="E91" s="49" t="s">
        <v>211</v>
      </c>
      <c r="F91" s="44"/>
      <c r="G91" s="44"/>
      <c r="H91" s="44"/>
      <c r="I91" s="44"/>
      <c r="J91" s="45"/>
    </row>
    <row r="92" ht="330">
      <c r="A92" s="36" t="s">
        <v>45</v>
      </c>
      <c r="B92" s="43"/>
      <c r="C92" s="44"/>
      <c r="D92" s="44"/>
      <c r="E92" s="38" t="s">
        <v>212</v>
      </c>
      <c r="F92" s="44"/>
      <c r="G92" s="44"/>
      <c r="H92" s="44"/>
      <c r="I92" s="44"/>
      <c r="J92" s="45"/>
    </row>
    <row r="93">
      <c r="A93" s="36" t="s">
        <v>38</v>
      </c>
      <c r="B93" s="36">
        <v>21</v>
      </c>
      <c r="C93" s="37" t="s">
        <v>213</v>
      </c>
      <c r="D93" s="36" t="s">
        <v>40</v>
      </c>
      <c r="E93" s="38" t="s">
        <v>214</v>
      </c>
      <c r="F93" s="39" t="s">
        <v>123</v>
      </c>
      <c r="G93" s="40">
        <v>7</v>
      </c>
      <c r="H93" s="41">
        <v>0</v>
      </c>
      <c r="I93" s="41">
        <f>ROUND(G93*H93,P4)</f>
        <v>0</v>
      </c>
      <c r="J93" s="36"/>
      <c r="O93" s="42">
        <f>I93*0.21</f>
        <v>0</v>
      </c>
      <c r="P93">
        <v>3</v>
      </c>
    </row>
    <row r="94">
      <c r="A94" s="36" t="s">
        <v>43</v>
      </c>
      <c r="B94" s="43"/>
      <c r="C94" s="44"/>
      <c r="D94" s="44"/>
      <c r="E94" s="50" t="s">
        <v>40</v>
      </c>
      <c r="F94" s="44"/>
      <c r="G94" s="44"/>
      <c r="H94" s="44"/>
      <c r="I94" s="44"/>
      <c r="J94" s="45"/>
    </row>
    <row r="95">
      <c r="A95" s="36" t="s">
        <v>72</v>
      </c>
      <c r="B95" s="43"/>
      <c r="C95" s="44"/>
      <c r="D95" s="44"/>
      <c r="E95" s="49" t="s">
        <v>215</v>
      </c>
      <c r="F95" s="44"/>
      <c r="G95" s="44"/>
      <c r="H95" s="44"/>
      <c r="I95" s="44"/>
      <c r="J95" s="45"/>
    </row>
    <row r="96" ht="90">
      <c r="A96" s="36" t="s">
        <v>45</v>
      </c>
      <c r="B96" s="43"/>
      <c r="C96" s="44"/>
      <c r="D96" s="44"/>
      <c r="E96" s="38" t="s">
        <v>216</v>
      </c>
      <c r="F96" s="44"/>
      <c r="G96" s="44"/>
      <c r="H96" s="44"/>
      <c r="I96" s="44"/>
      <c r="J96" s="45"/>
    </row>
    <row r="97">
      <c r="A97" s="30" t="s">
        <v>35</v>
      </c>
      <c r="B97" s="31"/>
      <c r="C97" s="32" t="s">
        <v>132</v>
      </c>
      <c r="D97" s="33"/>
      <c r="E97" s="30" t="s">
        <v>133</v>
      </c>
      <c r="F97" s="33"/>
      <c r="G97" s="33"/>
      <c r="H97" s="33"/>
      <c r="I97" s="34">
        <f>SUMIFS(I98:I113,A98:A113,"P")</f>
        <v>0</v>
      </c>
      <c r="J97" s="35"/>
    </row>
    <row r="98" ht="30">
      <c r="A98" s="36" t="s">
        <v>38</v>
      </c>
      <c r="B98" s="36">
        <v>22</v>
      </c>
      <c r="C98" s="37" t="s">
        <v>134</v>
      </c>
      <c r="D98" s="36" t="s">
        <v>40</v>
      </c>
      <c r="E98" s="38" t="s">
        <v>135</v>
      </c>
      <c r="F98" s="39" t="s">
        <v>79</v>
      </c>
      <c r="G98" s="40">
        <v>241.25</v>
      </c>
      <c r="H98" s="41">
        <v>0</v>
      </c>
      <c r="I98" s="41">
        <f>ROUND(G98*H98,P4)</f>
        <v>0</v>
      </c>
      <c r="J98" s="36"/>
      <c r="O98" s="42">
        <f>I98*0.21</f>
        <v>0</v>
      </c>
      <c r="P98">
        <v>3</v>
      </c>
    </row>
    <row r="99" ht="30">
      <c r="A99" s="36" t="s">
        <v>43</v>
      </c>
      <c r="B99" s="43"/>
      <c r="C99" s="44"/>
      <c r="D99" s="44"/>
      <c r="E99" s="38" t="s">
        <v>136</v>
      </c>
      <c r="F99" s="44"/>
      <c r="G99" s="44"/>
      <c r="H99" s="44"/>
      <c r="I99" s="44"/>
      <c r="J99" s="45"/>
    </row>
    <row r="100" ht="60">
      <c r="A100" s="36" t="s">
        <v>72</v>
      </c>
      <c r="B100" s="43"/>
      <c r="C100" s="44"/>
      <c r="D100" s="44"/>
      <c r="E100" s="49" t="s">
        <v>217</v>
      </c>
      <c r="F100" s="44"/>
      <c r="G100" s="44"/>
      <c r="H100" s="44"/>
      <c r="I100" s="44"/>
      <c r="J100" s="45"/>
    </row>
    <row r="101" ht="60">
      <c r="A101" s="36" t="s">
        <v>45</v>
      </c>
      <c r="B101" s="43"/>
      <c r="C101" s="44"/>
      <c r="D101" s="44"/>
      <c r="E101" s="38" t="s">
        <v>138</v>
      </c>
      <c r="F101" s="44"/>
      <c r="G101" s="44"/>
      <c r="H101" s="44"/>
      <c r="I101" s="44"/>
      <c r="J101" s="45"/>
    </row>
    <row r="102" ht="30">
      <c r="A102" s="36" t="s">
        <v>38</v>
      </c>
      <c r="B102" s="36">
        <v>23</v>
      </c>
      <c r="C102" s="37" t="s">
        <v>139</v>
      </c>
      <c r="D102" s="36" t="s">
        <v>40</v>
      </c>
      <c r="E102" s="38" t="s">
        <v>140</v>
      </c>
      <c r="F102" s="39" t="s">
        <v>112</v>
      </c>
      <c r="G102" s="40">
        <v>47</v>
      </c>
      <c r="H102" s="41">
        <v>0</v>
      </c>
      <c r="I102" s="41">
        <f>ROUND(G102*H102,P4)</f>
        <v>0</v>
      </c>
      <c r="J102" s="36"/>
      <c r="O102" s="42">
        <f>I102*0.21</f>
        <v>0</v>
      </c>
      <c r="P102">
        <v>3</v>
      </c>
    </row>
    <row r="103">
      <c r="A103" s="36" t="s">
        <v>43</v>
      </c>
      <c r="B103" s="43"/>
      <c r="C103" s="44"/>
      <c r="D103" s="44"/>
      <c r="E103" s="50" t="s">
        <v>40</v>
      </c>
      <c r="F103" s="44"/>
      <c r="G103" s="44"/>
      <c r="H103" s="44"/>
      <c r="I103" s="44"/>
      <c r="J103" s="45"/>
    </row>
    <row r="104" ht="45">
      <c r="A104" s="36" t="s">
        <v>72</v>
      </c>
      <c r="B104" s="43"/>
      <c r="C104" s="44"/>
      <c r="D104" s="44"/>
      <c r="E104" s="49" t="s">
        <v>218</v>
      </c>
      <c r="F104" s="44"/>
      <c r="G104" s="44"/>
      <c r="H104" s="44"/>
      <c r="I104" s="44"/>
      <c r="J104" s="45"/>
    </row>
    <row r="105" ht="60">
      <c r="A105" s="36" t="s">
        <v>45</v>
      </c>
      <c r="B105" s="43"/>
      <c r="C105" s="44"/>
      <c r="D105" s="44"/>
      <c r="E105" s="38" t="s">
        <v>142</v>
      </c>
      <c r="F105" s="44"/>
      <c r="G105" s="44"/>
      <c r="H105" s="44"/>
      <c r="I105" s="44"/>
      <c r="J105" s="45"/>
    </row>
    <row r="106">
      <c r="A106" s="36" t="s">
        <v>38</v>
      </c>
      <c r="B106" s="36">
        <v>24</v>
      </c>
      <c r="C106" s="37" t="s">
        <v>219</v>
      </c>
      <c r="D106" s="36" t="s">
        <v>40</v>
      </c>
      <c r="E106" s="38" t="s">
        <v>220</v>
      </c>
      <c r="F106" s="39" t="s">
        <v>112</v>
      </c>
      <c r="G106" s="40">
        <v>285</v>
      </c>
      <c r="H106" s="41">
        <v>0</v>
      </c>
      <c r="I106" s="41">
        <f>ROUND(G106*H106,P4)</f>
        <v>0</v>
      </c>
      <c r="J106" s="36"/>
      <c r="O106" s="42">
        <f>I106*0.21</f>
        <v>0</v>
      </c>
      <c r="P106">
        <v>3</v>
      </c>
    </row>
    <row r="107">
      <c r="A107" s="36" t="s">
        <v>43</v>
      </c>
      <c r="B107" s="43"/>
      <c r="C107" s="44"/>
      <c r="D107" s="44"/>
      <c r="E107" s="50" t="s">
        <v>40</v>
      </c>
      <c r="F107" s="44"/>
      <c r="G107" s="44"/>
      <c r="H107" s="44"/>
      <c r="I107" s="44"/>
      <c r="J107" s="45"/>
    </row>
    <row r="108">
      <c r="A108" s="36" t="s">
        <v>72</v>
      </c>
      <c r="B108" s="43"/>
      <c r="C108" s="44"/>
      <c r="D108" s="44"/>
      <c r="E108" s="49" t="s">
        <v>221</v>
      </c>
      <c r="F108" s="44"/>
      <c r="G108" s="44"/>
      <c r="H108" s="44"/>
      <c r="I108" s="44"/>
      <c r="J108" s="45"/>
    </row>
    <row r="109" ht="45">
      <c r="A109" s="36" t="s">
        <v>45</v>
      </c>
      <c r="B109" s="43"/>
      <c r="C109" s="44"/>
      <c r="D109" s="44"/>
      <c r="E109" s="38" t="s">
        <v>145</v>
      </c>
      <c r="F109" s="44"/>
      <c r="G109" s="44"/>
      <c r="H109" s="44"/>
      <c r="I109" s="44"/>
      <c r="J109" s="45"/>
    </row>
    <row r="110">
      <c r="A110" s="36" t="s">
        <v>38</v>
      </c>
      <c r="B110" s="36">
        <v>25</v>
      </c>
      <c r="C110" s="37" t="s">
        <v>146</v>
      </c>
      <c r="D110" s="36" t="s">
        <v>40</v>
      </c>
      <c r="E110" s="38" t="s">
        <v>147</v>
      </c>
      <c r="F110" s="39" t="s">
        <v>112</v>
      </c>
      <c r="G110" s="40">
        <v>125.5</v>
      </c>
      <c r="H110" s="41">
        <v>0</v>
      </c>
      <c r="I110" s="41">
        <f>ROUND(G110*H110,P4)</f>
        <v>0</v>
      </c>
      <c r="J110" s="36"/>
      <c r="O110" s="42">
        <f>I110*0.21</f>
        <v>0</v>
      </c>
      <c r="P110">
        <v>3</v>
      </c>
    </row>
    <row r="111">
      <c r="A111" s="36" t="s">
        <v>43</v>
      </c>
      <c r="B111" s="43"/>
      <c r="C111" s="44"/>
      <c r="D111" s="44"/>
      <c r="E111" s="50" t="s">
        <v>40</v>
      </c>
      <c r="F111" s="44"/>
      <c r="G111" s="44"/>
      <c r="H111" s="44"/>
      <c r="I111" s="44"/>
      <c r="J111" s="45"/>
    </row>
    <row r="112">
      <c r="A112" s="36" t="s">
        <v>72</v>
      </c>
      <c r="B112" s="43"/>
      <c r="C112" s="44"/>
      <c r="D112" s="44"/>
      <c r="E112" s="49" t="s">
        <v>208</v>
      </c>
      <c r="F112" s="44"/>
      <c r="G112" s="44"/>
      <c r="H112" s="44"/>
      <c r="I112" s="44"/>
      <c r="J112" s="45"/>
    </row>
    <row r="113" ht="30">
      <c r="A113" s="36" t="s">
        <v>45</v>
      </c>
      <c r="B113" s="46"/>
      <c r="C113" s="47"/>
      <c r="D113" s="47"/>
      <c r="E113" s="38" t="s">
        <v>148</v>
      </c>
      <c r="F113" s="47"/>
      <c r="G113" s="47"/>
      <c r="H113" s="47"/>
      <c r="I113" s="47"/>
      <c r="J113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Budař Rostislav</dc:creator>
  <cp:lastModifiedBy>Budař Rostislav</cp:lastModifiedBy>
  <dcterms:created xsi:type="dcterms:W3CDTF">2024-11-21T13:20:38Z</dcterms:created>
  <dcterms:modified xsi:type="dcterms:W3CDTF">2024-11-21T13:20:43Z</dcterms:modified>
</cp:coreProperties>
</file>